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9975" activeTab="0"/>
  </bookViews>
  <sheets>
    <sheet name="zest. wg. wniosków" sheetId="1" r:id="rId1"/>
    <sheet name="zest. wg. wniosków (z czerwony)" sheetId="2" r:id="rId2"/>
    <sheet name="Arkusz2" sheetId="3" r:id="rId3"/>
  </sheets>
  <definedNames>
    <definedName name="_GoBack" localSheetId="0">'zest. wg. wniosków'!$A$9</definedName>
    <definedName name="_GoBack" localSheetId="1">'zest. wg. wniosków (z czerwony)'!$A$9</definedName>
  </definedNames>
  <calcPr fullCalcOnLoad="1"/>
</workbook>
</file>

<file path=xl/sharedStrings.xml><?xml version="1.0" encoding="utf-8"?>
<sst xmlns="http://schemas.openxmlformats.org/spreadsheetml/2006/main" count="283" uniqueCount="129">
  <si>
    <t>lp.</t>
  </si>
  <si>
    <t>Jednostka pomocnicza - Sołectwo</t>
  </si>
  <si>
    <t>Nazwa zadania</t>
  </si>
  <si>
    <t>dział</t>
  </si>
  <si>
    <t>rozdział</t>
  </si>
  <si>
    <t>§</t>
  </si>
  <si>
    <t>w tym wydatki majątkowe</t>
  </si>
  <si>
    <t>Baldram</t>
  </si>
  <si>
    <t>razem</t>
  </si>
  <si>
    <t>Brachlewo</t>
  </si>
  <si>
    <t>Brokowo</t>
  </si>
  <si>
    <t>Bronno</t>
  </si>
  <si>
    <t>Dankowo</t>
  </si>
  <si>
    <t>Dubiel</t>
  </si>
  <si>
    <t>Gniewskie Pole</t>
  </si>
  <si>
    <t>Górki</t>
  </si>
  <si>
    <t>Grabówko</t>
  </si>
  <si>
    <t>Gurcz</t>
  </si>
  <si>
    <t>Janowo</t>
  </si>
  <si>
    <t>Kamionka</t>
  </si>
  <si>
    <t>Korzeniewo</t>
  </si>
  <si>
    <t>Licze</t>
  </si>
  <si>
    <t>Lipianki</t>
  </si>
  <si>
    <t>Mareza</t>
  </si>
  <si>
    <t>Mareza Osiedle</t>
  </si>
  <si>
    <t>Nowy Dwór</t>
  </si>
  <si>
    <t>Obory</t>
  </si>
  <si>
    <t>Ośno</t>
  </si>
  <si>
    <t>Pawlice</t>
  </si>
  <si>
    <t>Podzamcze</t>
  </si>
  <si>
    <t>Rakowice</t>
  </si>
  <si>
    <t>Rakowiec</t>
  </si>
  <si>
    <t>Rozpędziny</t>
  </si>
  <si>
    <t>Szałwinek</t>
  </si>
  <si>
    <t>Tychnowy</t>
  </si>
  <si>
    <t>Pastwa</t>
  </si>
  <si>
    <t>plan</t>
  </si>
  <si>
    <t>RAZEM</t>
  </si>
  <si>
    <t xml:space="preserve">wysokość naliczonego Funduszu </t>
  </si>
  <si>
    <t>kwota wg. wniosków</t>
  </si>
  <si>
    <t>Rady Gminy Kwidzyn</t>
  </si>
  <si>
    <t xml:space="preserve">ZESTAWIENIE WYDATKÓW w ramach Funduszu Sołeckiego                  </t>
  </si>
  <si>
    <t>Przebudowa i modernizacja placu zabaw ( wymiana zjeżdżalni typu LIDIA E-039, huśtawka dla dzieci - wahadłowa podwójna PR-193, budowa wjazdu na plac zabaw)</t>
  </si>
  <si>
    <t>Zakup namiotu</t>
  </si>
  <si>
    <t>Zakup bramki dla młodzieży w celu gry w piłkę nożną</t>
  </si>
  <si>
    <t>Wykonanie utwardzenia z kruszywa na terenie działki gminnej przy osiedlu mieszkalnym w Tychnowach</t>
  </si>
  <si>
    <t>Zagospodarowanie terenu placu zabaw w Tychnowach (urządzenia siłowni napowietrznej ) - dokumentacja projektowa wraz z realizacją</t>
  </si>
  <si>
    <t>Wyjazd mieszkańców sołectwa Dubiel do rodzinnego parku rozrywki, koszty pokrycia transportu.</t>
  </si>
  <si>
    <t>Zakup i montaż lampy oświetleniowej na placu zabaw (projekt i realizacja)</t>
  </si>
  <si>
    <t>Zakup i montaż dachówki na pokrycie altany</t>
  </si>
  <si>
    <t>Impreza kulturalna dla mieszkańców</t>
  </si>
  <si>
    <t>Zakup strojów ludowych</t>
  </si>
  <si>
    <t>Festyn kulturalny dla mieszkańców Mareza</t>
  </si>
  <si>
    <t>Zagospodarowanie przestrzeni publicznej dla celów rekreacyjno-sportowych Sołectwa Mareza na działce gminnej 260 poprzez zakup urządzeń zaborowych</t>
  </si>
  <si>
    <t>Zagospodarowanie działki gminnej dla celów rekreacyjno-sportowych poprzez wykonanie utwardzenia boiska do koszykówki oraz zakup i montaż kontenera szatniowego dla celów organizacji gry w piłkę nożną</t>
  </si>
  <si>
    <t>Wyposażenie świetlicy wiejskiej</t>
  </si>
  <si>
    <t>Spotkanie kulturalno-edukacyjne dla mieszkańców Sołectwa Pawlice</t>
  </si>
  <si>
    <t>Budowa placu rekreacyjnego z zapewnieniem placu zabaw dla dzieci: osiedle Leśne i ul. Pawlicka</t>
  </si>
  <si>
    <t>Remont dróg gminnych w sołectwie Rakowice</t>
  </si>
  <si>
    <t>Festyn kulturalny dla mieszkańców sołectwa Rakowice</t>
  </si>
  <si>
    <t>Odmalowanie pomieszczenia w świetlicy wraz z zakupem wyposażenia multimedialnego do świetlicy w Rozpędzinach</t>
  </si>
  <si>
    <t>Remont dróg gminnych w miejscowości Rozpędziny</t>
  </si>
  <si>
    <t>Zagospodarowanie działki gminnej dla celów rekreacyjno-sportowych poprzez wyposażenie w altanę rekreacyjną oraz remont istniejącego placu zabaw</t>
  </si>
  <si>
    <t>Spotkanie kulturalne dla Sołectwa Szałwinek</t>
  </si>
  <si>
    <t>Zagospodarowanie działki gminnej w Podzamczu dla celów rekreacyjno sportowych poprzez montaż urządzeń siłowni napowietrznej, huśtawka</t>
  </si>
  <si>
    <t>Zagospodarowanie działki gminnej na cele rekreacyjno sportowe w tym: zakup ławostołów, montaż grilla murowanego, utwardzenie wokół altany, montaż ogrodzenia betonowego, posadzenie materiału roślinnego</t>
  </si>
  <si>
    <t>Spotkanie kulturalne Sołectwa Gniewskie Pole</t>
  </si>
  <si>
    <t>Zakup sprzętu sportowego w celu wyposażenia boiska do gry w piłkę nożną w Sołectwie Górki</t>
  </si>
  <si>
    <t>Spotkanie kulturalno-sportowe dla miszkańców Sołectwa Górki</t>
  </si>
  <si>
    <t>Spotkanie kulturalno-edukacyjno-sportowe dla mieszkańców Sołectwa Licze</t>
  </si>
  <si>
    <t>Festyn kulturalny mieszkańców Sołectwa Grabówko i Nowy Dwór z okazji Dnia Dziecka</t>
  </si>
  <si>
    <t>Urządzenie miejsca wypoczynku dla mieszkańców sołectwa Mareza Osiedle w tym: Wykonanie utwardzenia pod altaną, wykonanie pokrycia dachu alany, zakup i montaż urządzenia siłowni napowietrznej</t>
  </si>
  <si>
    <t>Organizacja cyklu imprez kulturalnych</t>
  </si>
  <si>
    <t>wykonanie projektu w/w inwestycji</t>
  </si>
  <si>
    <t>Zakup przedłużacza elektrycznego do obsługi w/w inwestycji</t>
  </si>
  <si>
    <t>Spotkanie integracyjne dla mieszkańców sołectwa</t>
  </si>
  <si>
    <t>Wykonanie utwardzenia drogi gminnej w Sołectwie Baldram</t>
  </si>
  <si>
    <t>Festyn integracyjny dla mieszkańców sołectwa Baldram-Dzień Dziecka</t>
  </si>
  <si>
    <r>
      <t>Zagospodarowanie terenu przy boisku w Brachlewie poprzez utwardzenie placu do zabaw tanecznych i wykonanie</t>
    </r>
    <r>
      <rPr>
        <sz val="11"/>
        <rFont val="Times New Roman"/>
        <family val="1"/>
      </rPr>
      <t xml:space="preserve"> sceny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plenerowej </t>
    </r>
  </si>
  <si>
    <t>Budowa oświetlenia drogowego w miejscowości Licze przy działkach geodezyjnych: Dz. Nr 215, Dz. Nr 277 - dokumentacja projektowa</t>
  </si>
  <si>
    <t xml:space="preserve">Zakup elektrycznego warnika do wody dla celów oraganizacji zajęć sportowych </t>
  </si>
  <si>
    <t>Zakup i montaż zjazdu linowego na placu zabaw</t>
  </si>
  <si>
    <t>Zagospodarowanie działki gminnej nr 73, Brokowo w tym: zakup pod wiatę stołów, ławek i grilla "murowanego". Postawienie siatki ochronnej tj. piłkochwytu między boiskiem    a placem  zabaw. Zakup na plac zabaw tzw. " Bocianiego gniazda" oraz przyrządu do ćwiczeń "Biegacz".</t>
  </si>
  <si>
    <t>Przeprowadzenie edukacji historycznej dzieci w formie zabawy interaktywnej podczas festymu rodzinnego organizowanego 
w Dankowie</t>
  </si>
  <si>
    <t>Wykonanie projektów oświetlenia ulic osiedli Dankowo I 
i Dankowo II</t>
  </si>
  <si>
    <t>Zagospodarowanie przestrzeni publicznej dla celów rekreacyjno-sportowych w tym: pokrycie dachu altany, utwardzenie pod altanę, budowa ogrodzenia.                                            
Działka gminna w Dubielu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</si>
  <si>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
 i ławek bez oparcia przy boisku do piłki nożnej, budowa piaskownicy oraz wykonanie dokumentacji projektowej na rozbudowę w/w działki o elementy placu zabaw i sportu </t>
  </si>
  <si>
    <t>Remont budynku świetlicy w miejscowości Kamionka wraz 
z niezbędnym wyposażeniem</t>
  </si>
  <si>
    <t>Wykonanie projektu oświetlenia drogowego za wałem 
w Lipiankach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</si>
  <si>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 
i ławek bez oparcia przy boisku do piłki nożnej, budowa piaskownicy oraz wykonanie dokumentacji projektowej na rozbudowę w/w działki o elementy placu zabaw i sportu </t>
  </si>
  <si>
    <t>Budowa oświetlenia drogowego przy ul. Rodzinnej 
w Tychnowach - projekt</t>
  </si>
  <si>
    <t>Wykonanie utwardzenia pod altanę rekreacyjną 
w Rozpędzinach</t>
  </si>
  <si>
    <t>Budowa oświetlenia drogowego przy ul. Starodworskiej 
w Tychnowach - projekt</t>
  </si>
  <si>
    <t>Zagospodarowanie przestrzeni publicznej dla celów rekreacyjno-sportowych sołectwa gminna dz. Nr 445/23 
w tym: zakup i montaż pokrycia dachowego altany rekreacyjnej, wykonanie utwardzenia pod altaną, wykonanie drewnianej zabudowy ścian altany, zakup i montaż grilla</t>
  </si>
  <si>
    <t>Zagospodarowanie przestrzeni publicznej dla celów rekreacyjno-sportowych sołectwa Ośno na działce 66/1 
w pobliżu boiska, w tym obudowa wiaty, utwardzenia wokół wiaty</t>
  </si>
  <si>
    <t>Zagospodarowanie przestrzeni publicznej dla celów rekreacyjno-sportowych sołectwa Pastwa na placu zabaw 
w tym: budowa drugiej drewnianej altany , budowa nawierzchni pod altaną z płytek chodnikowych, zakup
 i montaż dwóch stołów i czterech ławek, grill ogrodowy.</t>
  </si>
  <si>
    <t>do Uchwały nr ………………….</t>
  </si>
  <si>
    <t>Załącznik Nr …….</t>
  </si>
  <si>
    <t xml:space="preserve"> Zagospodarowanie działki rekreacyjno-sportowej w Sołectwie Obory o następujące elementy: altanę rekreacyjną, ławostoły, utwardzanie nawierzchni pod altaną, grill, ogrodzenie części działki – wykonanie dokumentacji projektowej</t>
  </si>
  <si>
    <t>Zagospodarowanie działki rekreacyjno-sportowej w  Sołectwie Obory o następujące elementy: altanę rekreacyjną, ogrodzenie działki – realizacja dokumentacji projektowej</t>
  </si>
  <si>
    <t>Organizacja spotkania kulturalno-sportowego dla mieszkańców Sołectwa Obory</t>
  </si>
  <si>
    <t xml:space="preserve">  - zjazd linowy;                                                                                      - orbitrek                                                                             Rozbudowa terenu rekreacyjno-Sportowego w Gurczu </t>
  </si>
  <si>
    <t>Zagospodarowanie przestrzeni publicznej dla celów rekreacyjno-sportowych Sołectwa Górki na dz. Nr 61/1 w tym: wyrównaie terenu działki  wymiana 
i rozbudowa utwardzenia przy miejscu spotkań mieszkańców, zakup 
i montaż ławek, zakup i montaż  ławostołów pod altanę rekreacyjną</t>
  </si>
  <si>
    <r>
      <t>z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dnia 03.08.2017</t>
    </r>
  </si>
  <si>
    <t>Zlecenie i wykonanie projektu w/w inwestycji</t>
  </si>
  <si>
    <t xml:space="preserve">Rozbudowa terenu rekreacyjno-Sportowego w Gurczu              - zjazd linowy;                                                                                      - orbitrek                                                                             </t>
  </si>
  <si>
    <t>Organizacia imprezy kulturalno-sportowej w sołectwie Gurcz</t>
  </si>
  <si>
    <t xml:space="preserve">Zakup elektrycznego warnika do wody dla celu wyposażenia świetlicy w sołectwie Gurcz zajęć sportowych </t>
  </si>
  <si>
    <t>Zakup namiotu wraz z wyposażeniem</t>
  </si>
  <si>
    <t xml:space="preserve">Remont drogi śródpolnej Brokowo-Dubiel </t>
  </si>
  <si>
    <t>Remont drogi gminnej w miejscowości Grabówko (w kierunku Państwa Parafianczuk)</t>
  </si>
  <si>
    <t>Remont drogi na Wola-Sosenka</t>
  </si>
  <si>
    <t xml:space="preserve">Remont drogi gminnej w Gniewskim Polu </t>
  </si>
  <si>
    <t>Remont dróg gminnych (remont chodnika we wsi Korzeniewo)</t>
  </si>
  <si>
    <t>Remont dróg gminnych w Sołectwie Obory</t>
  </si>
  <si>
    <t xml:space="preserve">Pokrycie dachu altany budynku ;                                       Ogrodzenie na działce gminnej </t>
  </si>
  <si>
    <t xml:space="preserve">Naprawa dróg gminnych </t>
  </si>
  <si>
    <t>Zakup materiałów do renowacji boiska (dreny, zasiew trawy)</t>
  </si>
  <si>
    <t xml:space="preserve">Remont drogi gminnej </t>
  </si>
  <si>
    <t xml:space="preserve">Zakup materiałów na pokrycie dachu istniejącej altany - karpiówka </t>
  </si>
  <si>
    <t xml:space="preserve">Remont (utwardzenie) drogi gminnej w miejscowości Rakowice </t>
  </si>
  <si>
    <t xml:space="preserve">ZESTAWIENIE WYDATKÓW w ramach Funduszu Sołeckiego za rok 2017            </t>
  </si>
  <si>
    <t>wykonanie 31.12.2017r</t>
  </si>
  <si>
    <t>wykonanie          w %</t>
  </si>
  <si>
    <t>Wyposażenie świetlicy kulturalno-oświatowej w Brokowie</t>
  </si>
  <si>
    <t>Załącznik Nr 12a</t>
  </si>
  <si>
    <t>do Sprawozdania</t>
  </si>
  <si>
    <t>z wykonania budżetu</t>
  </si>
  <si>
    <t>za 2017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</si>
</sst>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zcionka tekstu podstawowego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name val="Czcionka tekstu podstawowego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11"/>
      <color rgb="FFFF0000"/>
      <name val="Times New Roman"/>
      <family val="1"/>
    </font>
    <font>
      <b/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47" fillId="0" borderId="10" xfId="0" applyFont="1" applyBorder="1" applyAlignment="1">
      <alignment horizontal="right"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 horizontal="right"/>
    </xf>
    <xf numFmtId="3" fontId="49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48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4" fontId="48" fillId="0" borderId="14" xfId="0" applyNumberFormat="1" applyFont="1" applyBorder="1" applyAlignment="1">
      <alignment vertical="center"/>
    </xf>
    <xf numFmtId="3" fontId="48" fillId="0" borderId="14" xfId="0" applyNumberFormat="1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4" fontId="48" fillId="0" borderId="14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7" fillId="0" borderId="14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" fontId="48" fillId="0" borderId="17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4" fontId="47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" fontId="48" fillId="33" borderId="13" xfId="0" applyNumberFormat="1" applyFont="1" applyFill="1" applyBorder="1" applyAlignment="1">
      <alignment horizontal="center" vertical="center"/>
    </xf>
    <xf numFmtId="4" fontId="48" fillId="33" borderId="13" xfId="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4" fontId="47" fillId="0" borderId="16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4" fontId="51" fillId="0" borderId="13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horizontal="right" vertical="center" wrapText="1"/>
    </xf>
    <xf numFmtId="0" fontId="48" fillId="0" borderId="18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47" fillId="0" borderId="12" xfId="0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4" fontId="48" fillId="0" borderId="10" xfId="0" applyNumberFormat="1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 vertical="center"/>
    </xf>
    <xf numFmtId="4" fontId="47" fillId="0" borderId="10" xfId="0" applyNumberFormat="1" applyFont="1" applyFill="1" applyBorder="1" applyAlignment="1">
      <alignment vertical="center"/>
    </xf>
    <xf numFmtId="4" fontId="47" fillId="0" borderId="13" xfId="0" applyNumberFormat="1" applyFont="1" applyFill="1" applyBorder="1" applyAlignment="1">
      <alignment vertical="center"/>
    </xf>
    <xf numFmtId="4" fontId="47" fillId="0" borderId="14" xfId="0" applyNumberFormat="1" applyFont="1" applyFill="1" applyBorder="1" applyAlignment="1">
      <alignment vertical="center"/>
    </xf>
    <xf numFmtId="4" fontId="47" fillId="0" borderId="16" xfId="0" applyNumberFormat="1" applyFont="1" applyFill="1" applyBorder="1" applyAlignment="1">
      <alignment vertical="center"/>
    </xf>
    <xf numFmtId="4" fontId="47" fillId="0" borderId="12" xfId="0" applyNumberFormat="1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48" fillId="0" borderId="0" xfId="0" applyNumberFormat="1" applyFont="1" applyFill="1" applyAlignment="1">
      <alignment horizontal="right" vertical="center"/>
    </xf>
    <xf numFmtId="10" fontId="48" fillId="0" borderId="10" xfId="0" applyNumberFormat="1" applyFont="1" applyFill="1" applyBorder="1" applyAlignment="1">
      <alignment horizontal="right" vertical="center"/>
    </xf>
    <xf numFmtId="10" fontId="47" fillId="0" borderId="10" xfId="0" applyNumberFormat="1" applyFont="1" applyFill="1" applyBorder="1" applyAlignment="1">
      <alignment horizontal="right" vertical="center"/>
    </xf>
    <xf numFmtId="4" fontId="48" fillId="0" borderId="14" xfId="0" applyNumberFormat="1" applyFont="1" applyFill="1" applyBorder="1" applyAlignment="1">
      <alignment horizontal="right" vertical="center"/>
    </xf>
    <xf numFmtId="10" fontId="47" fillId="0" borderId="13" xfId="0" applyNumberFormat="1" applyFont="1" applyFill="1" applyBorder="1" applyAlignment="1">
      <alignment horizontal="right" vertical="center"/>
    </xf>
    <xf numFmtId="10" fontId="48" fillId="0" borderId="13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10" fontId="48" fillId="0" borderId="0" xfId="0" applyNumberFormat="1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47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49" fillId="0" borderId="10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Alignment="1">
      <alignment horizontal="right" vertical="center"/>
    </xf>
    <xf numFmtId="3" fontId="47" fillId="0" borderId="10" xfId="0" applyNumberFormat="1" applyFont="1" applyFill="1" applyBorder="1" applyAlignment="1">
      <alignment horizontal="right" vertical="center"/>
    </xf>
    <xf numFmtId="3" fontId="48" fillId="0" borderId="12" xfId="0" applyNumberFormat="1" applyFont="1" applyFill="1" applyBorder="1" applyAlignment="1">
      <alignment horizontal="right" vertical="center"/>
    </xf>
    <xf numFmtId="3" fontId="48" fillId="0" borderId="14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3" fontId="47" fillId="0" borderId="1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48" fillId="0" borderId="19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49" fillId="0" borderId="10" xfId="0" applyNumberFormat="1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right" vertical="center" wrapText="1"/>
    </xf>
    <xf numFmtId="4" fontId="48" fillId="0" borderId="14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4" fontId="48" fillId="0" borderId="16" xfId="0" applyNumberFormat="1" applyFont="1" applyFill="1" applyBorder="1" applyAlignment="1">
      <alignment horizontal="right" vertical="center"/>
    </xf>
    <xf numFmtId="4" fontId="48" fillId="0" borderId="11" xfId="0" applyNumberFormat="1" applyFont="1" applyFill="1" applyBorder="1" applyAlignment="1">
      <alignment horizontal="right" vertical="center"/>
    </xf>
    <xf numFmtId="4" fontId="48" fillId="0" borderId="19" xfId="0" applyNumberFormat="1" applyFont="1" applyFill="1" applyBorder="1" applyAlignment="1">
      <alignment horizontal="right" vertical="center"/>
    </xf>
    <xf numFmtId="4" fontId="48" fillId="0" borderId="17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/>
    </xf>
    <xf numFmtId="0" fontId="48" fillId="0" borderId="10" xfId="0" applyFont="1" applyFill="1" applyBorder="1" applyAlignment="1">
      <alignment horizontal="right" vertical="center"/>
    </xf>
    <xf numFmtId="2" fontId="48" fillId="0" borderId="1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/>
    </xf>
    <xf numFmtId="3" fontId="48" fillId="0" borderId="10" xfId="0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left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/>
    </xf>
    <xf numFmtId="4" fontId="47" fillId="0" borderId="14" xfId="0" applyNumberFormat="1" applyFont="1" applyFill="1" applyBorder="1" applyAlignment="1">
      <alignment vertical="center"/>
    </xf>
    <xf numFmtId="4" fontId="47" fillId="0" borderId="12" xfId="0" applyNumberFormat="1" applyFont="1" applyFill="1" applyBorder="1" applyAlignment="1">
      <alignment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horizontal="right" vertical="top" wrapText="1"/>
    </xf>
    <xf numFmtId="4" fontId="47" fillId="0" borderId="19" xfId="0" applyNumberFormat="1" applyFont="1" applyFill="1" applyBorder="1" applyAlignment="1">
      <alignment horizontal="right" vertical="top" wrapText="1"/>
    </xf>
    <xf numFmtId="4" fontId="47" fillId="0" borderId="11" xfId="0" applyNumberFormat="1" applyFont="1" applyFill="1" applyBorder="1" applyAlignment="1">
      <alignment horizontal="right" vertical="top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right" vertical="center" wrapText="1"/>
    </xf>
    <xf numFmtId="3" fontId="48" fillId="0" borderId="13" xfId="0" applyNumberFormat="1" applyFont="1" applyFill="1" applyBorder="1" applyAlignment="1">
      <alignment horizontal="right" vertical="center"/>
    </xf>
    <xf numFmtId="3" fontId="48" fillId="0" borderId="14" xfId="0" applyNumberFormat="1" applyFont="1" applyFill="1" applyBorder="1" applyAlignment="1">
      <alignment horizontal="right" vertical="center"/>
    </xf>
    <xf numFmtId="3" fontId="48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right" vertical="center"/>
    </xf>
    <xf numFmtId="4" fontId="48" fillId="0" borderId="14" xfId="0" applyNumberFormat="1" applyFont="1" applyFill="1" applyBorder="1" applyAlignment="1">
      <alignment horizontal="right" vertical="center"/>
    </xf>
    <xf numFmtId="4" fontId="48" fillId="0" borderId="12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" fontId="48" fillId="0" borderId="20" xfId="0" applyNumberFormat="1" applyFont="1" applyFill="1" applyBorder="1" applyAlignment="1">
      <alignment horizontal="left" vertical="center" wrapText="1"/>
    </xf>
    <xf numFmtId="4" fontId="48" fillId="0" borderId="11" xfId="0" applyNumberFormat="1" applyFont="1" applyFill="1" applyBorder="1" applyAlignment="1">
      <alignment horizontal="left" vertical="center" wrapText="1"/>
    </xf>
    <xf numFmtId="4" fontId="47" fillId="0" borderId="20" xfId="0" applyNumberFormat="1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 wrapText="1"/>
    </xf>
    <xf numFmtId="4" fontId="47" fillId="0" borderId="20" xfId="0" applyNumberFormat="1" applyFont="1" applyFill="1" applyBorder="1" applyAlignment="1">
      <alignment horizontal="right"/>
    </xf>
    <xf numFmtId="4" fontId="47" fillId="0" borderId="19" xfId="0" applyNumberFormat="1" applyFont="1" applyFill="1" applyBorder="1" applyAlignment="1">
      <alignment horizontal="right"/>
    </xf>
    <xf numFmtId="4" fontId="47" fillId="0" borderId="11" xfId="0" applyNumberFormat="1" applyFont="1" applyFill="1" applyBorder="1" applyAlignment="1">
      <alignment horizontal="right"/>
    </xf>
    <xf numFmtId="0" fontId="48" fillId="0" borderId="21" xfId="0" applyFont="1" applyFill="1" applyBorder="1" applyAlignment="1">
      <alignment horizontal="left" vertical="center"/>
    </xf>
    <xf numFmtId="0" fontId="48" fillId="0" borderId="23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4" fontId="47" fillId="0" borderId="19" xfId="0" applyNumberFormat="1" applyFont="1" applyFill="1" applyBorder="1" applyAlignment="1">
      <alignment horizontal="right" vertical="center"/>
    </xf>
    <xf numFmtId="4" fontId="47" fillId="0" borderId="11" xfId="0" applyNumberFormat="1" applyFont="1" applyFill="1" applyBorder="1" applyAlignment="1">
      <alignment horizontal="right" vertical="center"/>
    </xf>
    <xf numFmtId="0" fontId="46" fillId="0" borderId="2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48" fillId="0" borderId="22" xfId="0" applyNumberFormat="1" applyFont="1" applyFill="1" applyBorder="1" applyAlignment="1">
      <alignment horizontal="right" vertical="center"/>
    </xf>
    <xf numFmtId="4" fontId="48" fillId="0" borderId="17" xfId="0" applyNumberFormat="1" applyFont="1" applyFill="1" applyBorder="1" applyAlignment="1">
      <alignment horizontal="right" vertical="center"/>
    </xf>
    <xf numFmtId="4" fontId="48" fillId="0" borderId="10" xfId="0" applyNumberFormat="1" applyFont="1" applyFill="1" applyBorder="1" applyAlignment="1">
      <alignment horizontal="right" vertical="center"/>
    </xf>
    <xf numFmtId="4" fontId="47" fillId="0" borderId="21" xfId="0" applyNumberFormat="1" applyFont="1" applyFill="1" applyBorder="1" applyAlignment="1">
      <alignment horizontal="right" vertical="center"/>
    </xf>
    <xf numFmtId="0" fontId="47" fillId="0" borderId="23" xfId="0" applyFont="1" applyFill="1" applyBorder="1" applyAlignment="1">
      <alignment horizontal="right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4" fontId="47" fillId="0" borderId="18" xfId="0" applyNumberFormat="1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4" fontId="48" fillId="0" borderId="21" xfId="0" applyNumberFormat="1" applyFont="1" applyFill="1" applyBorder="1" applyAlignment="1">
      <alignment horizontal="left" vertical="center" wrapText="1"/>
    </xf>
    <xf numFmtId="4" fontId="48" fillId="0" borderId="22" xfId="0" applyNumberFormat="1" applyFont="1" applyFill="1" applyBorder="1" applyAlignment="1">
      <alignment horizontal="left" vertical="center" wrapText="1"/>
    </xf>
    <xf numFmtId="4" fontId="48" fillId="0" borderId="15" xfId="0" applyNumberFormat="1" applyFont="1" applyFill="1" applyBorder="1" applyAlignment="1">
      <alignment horizontal="left" vertical="center" wrapText="1"/>
    </xf>
    <xf numFmtId="4" fontId="48" fillId="0" borderId="16" xfId="0" applyNumberFormat="1" applyFont="1" applyFill="1" applyBorder="1" applyAlignment="1">
      <alignment horizontal="left" vertical="center" wrapText="1"/>
    </xf>
    <xf numFmtId="4" fontId="48" fillId="0" borderId="18" xfId="0" applyNumberFormat="1" applyFont="1" applyFill="1" applyBorder="1" applyAlignment="1">
      <alignment horizontal="left" vertical="center" wrapText="1"/>
    </xf>
    <xf numFmtId="4" fontId="48" fillId="0" borderId="17" xfId="0" applyNumberFormat="1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7" fillId="0" borderId="2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/>
    </xf>
    <xf numFmtId="10" fontId="48" fillId="0" borderId="10" xfId="0" applyNumberFormat="1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top"/>
    </xf>
    <xf numFmtId="0" fontId="48" fillId="0" borderId="23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4" fontId="48" fillId="0" borderId="23" xfId="0" applyNumberFormat="1" applyFont="1" applyFill="1" applyBorder="1" applyAlignment="1">
      <alignment horizontal="right" vertical="center"/>
    </xf>
    <xf numFmtId="4" fontId="48" fillId="0" borderId="0" xfId="0" applyNumberFormat="1" applyFont="1" applyFill="1" applyBorder="1" applyAlignment="1">
      <alignment horizontal="right" vertical="center"/>
    </xf>
    <xf numFmtId="3" fontId="48" fillId="0" borderId="23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4" fontId="47" fillId="0" borderId="20" xfId="0" applyNumberFormat="1" applyFont="1" applyFill="1" applyBorder="1" applyAlignment="1">
      <alignment vertical="center"/>
    </xf>
    <xf numFmtId="4" fontId="47" fillId="0" borderId="19" xfId="0" applyNumberFormat="1" applyFont="1" applyFill="1" applyBorder="1" applyAlignment="1">
      <alignment vertical="center"/>
    </xf>
    <xf numFmtId="4" fontId="47" fillId="0" borderId="11" xfId="0" applyNumberFormat="1" applyFont="1" applyFill="1" applyBorder="1" applyAlignment="1">
      <alignment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" fontId="49" fillId="0" borderId="20" xfId="0" applyNumberFormat="1" applyFont="1" applyFill="1" applyBorder="1" applyAlignment="1">
      <alignment horizontal="right"/>
    </xf>
    <xf numFmtId="4" fontId="49" fillId="0" borderId="19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0" fontId="49" fillId="0" borderId="20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6" fillId="0" borderId="21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4" fontId="48" fillId="0" borderId="20" xfId="0" applyNumberFormat="1" applyFont="1" applyFill="1" applyBorder="1" applyAlignment="1">
      <alignment horizontal="center" vertical="center"/>
    </xf>
    <xf numFmtId="4" fontId="48" fillId="0" borderId="19" xfId="0" applyNumberFormat="1" applyFont="1" applyFill="1" applyBorder="1" applyAlignment="1">
      <alignment horizontal="center" vertical="center"/>
    </xf>
    <xf numFmtId="10" fontId="48" fillId="0" borderId="13" xfId="0" applyNumberFormat="1" applyFont="1" applyFill="1" applyBorder="1" applyAlignment="1">
      <alignment horizontal="right" vertical="center"/>
    </xf>
    <xf numFmtId="10" fontId="48" fillId="0" borderId="14" xfId="0" applyNumberFormat="1" applyFont="1" applyFill="1" applyBorder="1" applyAlignment="1">
      <alignment horizontal="right" vertical="center"/>
    </xf>
    <xf numFmtId="10" fontId="48" fillId="0" borderId="12" xfId="0" applyNumberFormat="1" applyFont="1" applyFill="1" applyBorder="1" applyAlignment="1">
      <alignment horizontal="right" vertical="center"/>
    </xf>
    <xf numFmtId="4" fontId="47" fillId="0" borderId="20" xfId="0" applyNumberFormat="1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8" fillId="0" borderId="2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4" fontId="48" fillId="0" borderId="13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4" fontId="47" fillId="0" borderId="20" xfId="0" applyNumberFormat="1" applyFont="1" applyBorder="1" applyAlignment="1">
      <alignment horizontal="right"/>
    </xf>
    <xf numFmtId="4" fontId="47" fillId="0" borderId="19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51" fillId="0" borderId="13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7" fillId="0" borderId="14" xfId="0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3" fontId="51" fillId="0" borderId="12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41" fillId="0" borderId="20" xfId="0" applyNumberFormat="1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4" fontId="47" fillId="0" borderId="12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4" fontId="47" fillId="0" borderId="20" xfId="0" applyNumberFormat="1" applyFont="1" applyBorder="1" applyAlignment="1">
      <alignment vertical="center"/>
    </xf>
    <xf numFmtId="4" fontId="47" fillId="0" borderId="19" xfId="0" applyNumberFormat="1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0" fontId="52" fillId="0" borderId="13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6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4" fontId="41" fillId="0" borderId="19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4" fontId="47" fillId="33" borderId="13" xfId="0" applyNumberFormat="1" applyFont="1" applyFill="1" applyBorder="1" applyAlignment="1">
      <alignment horizontal="center" vertical="center"/>
    </xf>
    <xf numFmtId="4" fontId="47" fillId="33" borderId="14" xfId="0" applyNumberFormat="1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" fontId="48" fillId="33" borderId="13" xfId="0" applyNumberFormat="1" applyFont="1" applyFill="1" applyBorder="1" applyAlignment="1">
      <alignment horizontal="center" vertical="center"/>
    </xf>
    <xf numFmtId="4" fontId="48" fillId="33" borderId="12" xfId="0" applyNumberFormat="1" applyFont="1" applyFill="1" applyBorder="1" applyAlignment="1">
      <alignment horizontal="center" vertical="center"/>
    </xf>
    <xf numFmtId="3" fontId="48" fillId="33" borderId="13" xfId="0" applyNumberFormat="1" applyFont="1" applyFill="1" applyBorder="1" applyAlignment="1">
      <alignment horizontal="center" vertical="center"/>
    </xf>
    <xf numFmtId="3" fontId="48" fillId="33" borderId="12" xfId="0" applyNumberFormat="1" applyFont="1" applyFill="1" applyBorder="1" applyAlignment="1">
      <alignment horizontal="center" vertical="center"/>
    </xf>
    <xf numFmtId="4" fontId="48" fillId="33" borderId="14" xfId="0" applyNumberFormat="1" applyFont="1" applyFill="1" applyBorder="1" applyAlignment="1">
      <alignment horizontal="center" vertical="center"/>
    </xf>
    <xf numFmtId="3" fontId="48" fillId="33" borderId="14" xfId="0" applyNumberFormat="1" applyFont="1" applyFill="1" applyBorder="1" applyAlignment="1">
      <alignment horizontal="center" vertical="center"/>
    </xf>
    <xf numFmtId="4" fontId="47" fillId="0" borderId="19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4" fontId="48" fillId="0" borderId="21" xfId="0" applyNumberFormat="1" applyFont="1" applyBorder="1" applyAlignment="1">
      <alignment horizontal="left" vertical="center" wrapText="1"/>
    </xf>
    <xf numFmtId="4" fontId="0" fillId="0" borderId="22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47" fillId="0" borderId="21" xfId="0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right" vertical="center"/>
    </xf>
    <xf numFmtId="0" fontId="47" fillId="0" borderId="2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41" fillId="0" borderId="18" xfId="0" applyNumberFormat="1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6" fillId="0" borderId="21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4" fontId="48" fillId="0" borderId="22" xfId="0" applyNumberFormat="1" applyFont="1" applyBorder="1" applyAlignment="1">
      <alignment horizontal="center" vertical="center"/>
    </xf>
    <xf numFmtId="4" fontId="48" fillId="0" borderId="17" xfId="0" applyNumberFormat="1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" fontId="48" fillId="33" borderId="20" xfId="0" applyNumberFormat="1" applyFont="1" applyFill="1" applyBorder="1" applyAlignment="1">
      <alignment horizontal="center" vertical="center" wrapText="1"/>
    </xf>
    <xf numFmtId="4" fontId="48" fillId="33" borderId="19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right" vertical="top" wrapText="1"/>
    </xf>
    <xf numFmtId="4" fontId="47" fillId="0" borderId="19" xfId="0" applyNumberFormat="1" applyFont="1" applyBorder="1" applyAlignment="1">
      <alignment horizontal="right" vertical="top" wrapText="1"/>
    </xf>
    <xf numFmtId="4" fontId="47" fillId="0" borderId="11" xfId="0" applyNumberFormat="1" applyFont="1" applyBorder="1" applyAlignment="1">
      <alignment horizontal="right" vertical="top" wrapText="1"/>
    </xf>
    <xf numFmtId="0" fontId="49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6" sqref="H6"/>
    </sheetView>
  </sheetViews>
  <sheetFormatPr defaultColWidth="8.796875" defaultRowHeight="14.25"/>
  <cols>
    <col min="1" max="1" width="2.5" style="180" customWidth="1"/>
    <col min="2" max="2" width="13.09765625" style="88" customWidth="1"/>
    <col min="3" max="3" width="15.5" style="129" customWidth="1"/>
    <col min="4" max="4" width="30.69921875" style="129" customWidth="1"/>
    <col min="5" max="5" width="5.19921875" style="86" customWidth="1"/>
    <col min="6" max="6" width="6.59765625" style="86" customWidth="1"/>
    <col min="7" max="7" width="5.19921875" style="86" customWidth="1"/>
    <col min="8" max="8" width="9.09765625" style="140" customWidth="1"/>
    <col min="9" max="9" width="8.69921875" style="140" customWidth="1"/>
    <col min="10" max="10" width="7.19921875" style="155" customWidth="1"/>
    <col min="11" max="11" width="9.59765625" style="140" customWidth="1"/>
    <col min="12" max="12" width="8.09765625" style="140" customWidth="1"/>
    <col min="13" max="13" width="9.3984375" style="133" customWidth="1"/>
    <col min="14" max="14" width="9" style="5" customWidth="1"/>
    <col min="15" max="15" width="8.69921875" style="5" customWidth="1"/>
    <col min="16" max="16" width="14.69921875" style="5" customWidth="1"/>
    <col min="17" max="16384" width="9" style="5" customWidth="1"/>
  </cols>
  <sheetData>
    <row r="1" spans="1:11" ht="15" customHeight="1">
      <c r="A1" s="84"/>
      <c r="B1" s="85"/>
      <c r="H1" s="512" t="s">
        <v>125</v>
      </c>
      <c r="I1" s="512"/>
      <c r="J1" s="512"/>
      <c r="K1" s="512"/>
    </row>
    <row r="2" spans="1:10" ht="15">
      <c r="A2" s="84"/>
      <c r="B2" s="85"/>
      <c r="H2" s="512" t="s">
        <v>126</v>
      </c>
      <c r="I2" s="512"/>
      <c r="J2" s="513"/>
    </row>
    <row r="3" spans="1:9" ht="15">
      <c r="A3" s="84"/>
      <c r="B3" s="85"/>
      <c r="H3" s="512" t="s">
        <v>127</v>
      </c>
      <c r="I3" s="512"/>
    </row>
    <row r="4" spans="1:9" ht="15">
      <c r="A4" s="84"/>
      <c r="B4" s="85"/>
      <c r="H4" s="197" t="s">
        <v>128</v>
      </c>
      <c r="I4" s="197"/>
    </row>
    <row r="5" ht="15">
      <c r="A5" s="87" t="s">
        <v>121</v>
      </c>
    </row>
    <row r="6" ht="15">
      <c r="A6" s="89"/>
    </row>
    <row r="7" ht="15">
      <c r="A7" s="89"/>
    </row>
    <row r="8" spans="1:13" ht="38.25">
      <c r="A8" s="90" t="s">
        <v>0</v>
      </c>
      <c r="B8" s="90" t="s">
        <v>1</v>
      </c>
      <c r="C8" s="198" t="s">
        <v>2</v>
      </c>
      <c r="D8" s="199"/>
      <c r="E8" s="91" t="s">
        <v>3</v>
      </c>
      <c r="F8" s="91" t="s">
        <v>4</v>
      </c>
      <c r="G8" s="91" t="s">
        <v>5</v>
      </c>
      <c r="H8" s="92" t="s">
        <v>39</v>
      </c>
      <c r="I8" s="92" t="s">
        <v>6</v>
      </c>
      <c r="J8" s="93" t="s">
        <v>36</v>
      </c>
      <c r="K8" s="92" t="s">
        <v>122</v>
      </c>
      <c r="L8" s="92" t="s">
        <v>123</v>
      </c>
      <c r="M8" s="92" t="s">
        <v>38</v>
      </c>
    </row>
    <row r="9" spans="1:13" ht="21" customHeight="1">
      <c r="A9" s="200">
        <v>1</v>
      </c>
      <c r="B9" s="203" t="s">
        <v>7</v>
      </c>
      <c r="C9" s="205" t="s">
        <v>76</v>
      </c>
      <c r="D9" s="206"/>
      <c r="E9" s="94">
        <v>600</v>
      </c>
      <c r="F9" s="94">
        <v>60016</v>
      </c>
      <c r="G9" s="94">
        <v>4270</v>
      </c>
      <c r="H9" s="120">
        <v>17049</v>
      </c>
      <c r="I9" s="120"/>
      <c r="J9" s="132">
        <v>17049</v>
      </c>
      <c r="K9" s="112">
        <v>17032</v>
      </c>
      <c r="L9" s="141">
        <f>K9/J9*100%</f>
        <v>0.9990028740688603</v>
      </c>
      <c r="M9" s="207"/>
    </row>
    <row r="10" spans="1:16" ht="19.5" customHeight="1">
      <c r="A10" s="201"/>
      <c r="B10" s="204"/>
      <c r="C10" s="184" t="s">
        <v>77</v>
      </c>
      <c r="D10" s="185"/>
      <c r="E10" s="212">
        <v>750</v>
      </c>
      <c r="F10" s="212">
        <v>75075</v>
      </c>
      <c r="G10" s="94">
        <v>4210</v>
      </c>
      <c r="H10" s="120">
        <v>446.5</v>
      </c>
      <c r="I10" s="120"/>
      <c r="J10" s="132">
        <v>446</v>
      </c>
      <c r="K10" s="112">
        <v>442.72</v>
      </c>
      <c r="L10" s="141">
        <f aca="true" t="shared" si="0" ref="L10:L73">K10/J10*100%</f>
        <v>0.992645739910314</v>
      </c>
      <c r="M10" s="208"/>
      <c r="P10" s="174"/>
    </row>
    <row r="11" spans="1:13" ht="15">
      <c r="A11" s="201"/>
      <c r="B11" s="204"/>
      <c r="C11" s="210"/>
      <c r="D11" s="211"/>
      <c r="E11" s="213"/>
      <c r="F11" s="213"/>
      <c r="G11" s="94">
        <v>4300</v>
      </c>
      <c r="H11" s="120">
        <v>450.5</v>
      </c>
      <c r="I11" s="120"/>
      <c r="J11" s="132">
        <v>450</v>
      </c>
      <c r="K11" s="112">
        <v>450</v>
      </c>
      <c r="L11" s="141">
        <f t="shared" si="0"/>
        <v>1</v>
      </c>
      <c r="M11" s="209"/>
    </row>
    <row r="12" spans="1:13" ht="14.25" customHeight="1">
      <c r="A12" s="202"/>
      <c r="B12" s="96" t="s">
        <v>8</v>
      </c>
      <c r="C12" s="214">
        <f>SUM(H9:H11)</f>
        <v>17946</v>
      </c>
      <c r="D12" s="215"/>
      <c r="E12" s="215"/>
      <c r="F12" s="215"/>
      <c r="G12" s="215"/>
      <c r="H12" s="216"/>
      <c r="I12" s="166">
        <f>SUM(I9:I11)</f>
        <v>0</v>
      </c>
      <c r="J12" s="156">
        <f>SUM(J9:J11)</f>
        <v>17945</v>
      </c>
      <c r="K12" s="148">
        <f>SUM(K9:K11)</f>
        <v>17924.72</v>
      </c>
      <c r="L12" s="142">
        <f t="shared" si="0"/>
        <v>0.9988698801894679</v>
      </c>
      <c r="M12" s="134">
        <v>17946.97</v>
      </c>
    </row>
    <row r="13" spans="1:13" ht="15.75" customHeight="1">
      <c r="A13" s="200">
        <v>2</v>
      </c>
      <c r="B13" s="203" t="s">
        <v>9</v>
      </c>
      <c r="C13" s="184" t="s">
        <v>78</v>
      </c>
      <c r="D13" s="185"/>
      <c r="E13" s="212">
        <v>926</v>
      </c>
      <c r="F13" s="212">
        <v>92695</v>
      </c>
      <c r="G13" s="212">
        <v>6050</v>
      </c>
      <c r="H13" s="224">
        <v>17000</v>
      </c>
      <c r="I13" s="194">
        <v>17000</v>
      </c>
      <c r="J13" s="221">
        <v>17000</v>
      </c>
      <c r="K13" s="196">
        <v>0</v>
      </c>
      <c r="L13" s="334">
        <f t="shared" si="0"/>
        <v>0</v>
      </c>
      <c r="M13" s="207"/>
    </row>
    <row r="14" spans="1:13" ht="15.75" customHeight="1">
      <c r="A14" s="201"/>
      <c r="B14" s="204"/>
      <c r="C14" s="217"/>
      <c r="D14" s="218"/>
      <c r="E14" s="219"/>
      <c r="F14" s="219"/>
      <c r="G14" s="219"/>
      <c r="H14" s="225"/>
      <c r="I14" s="220"/>
      <c r="J14" s="222"/>
      <c r="K14" s="196"/>
      <c r="L14" s="335"/>
      <c r="M14" s="208"/>
    </row>
    <row r="15" spans="1:13" ht="4.5" customHeight="1">
      <c r="A15" s="201"/>
      <c r="B15" s="204"/>
      <c r="C15" s="217"/>
      <c r="D15" s="218"/>
      <c r="E15" s="219"/>
      <c r="F15" s="219"/>
      <c r="G15" s="219"/>
      <c r="H15" s="225"/>
      <c r="I15" s="220"/>
      <c r="J15" s="222"/>
      <c r="K15" s="196"/>
      <c r="L15" s="335"/>
      <c r="M15" s="208"/>
    </row>
    <row r="16" spans="1:13" ht="9" customHeight="1" hidden="1">
      <c r="A16" s="201"/>
      <c r="B16" s="204"/>
      <c r="C16" s="217"/>
      <c r="D16" s="218"/>
      <c r="E16" s="219"/>
      <c r="F16" s="219"/>
      <c r="G16" s="219"/>
      <c r="H16" s="225"/>
      <c r="I16" s="220"/>
      <c r="J16" s="222"/>
      <c r="K16" s="196"/>
      <c r="L16" s="335"/>
      <c r="M16" s="208"/>
    </row>
    <row r="17" spans="1:13" ht="15.75" customHeight="1">
      <c r="A17" s="201"/>
      <c r="B17" s="204"/>
      <c r="C17" s="210"/>
      <c r="D17" s="211"/>
      <c r="E17" s="213"/>
      <c r="F17" s="213"/>
      <c r="G17" s="213"/>
      <c r="H17" s="226"/>
      <c r="I17" s="195"/>
      <c r="J17" s="223"/>
      <c r="K17" s="196"/>
      <c r="L17" s="336"/>
      <c r="M17" s="208"/>
    </row>
    <row r="18" spans="1:13" ht="15.75" customHeight="1">
      <c r="A18" s="201"/>
      <c r="B18" s="204"/>
      <c r="C18" s="182" t="s">
        <v>104</v>
      </c>
      <c r="D18" s="183"/>
      <c r="E18" s="95">
        <v>926</v>
      </c>
      <c r="F18" s="95">
        <v>92695</v>
      </c>
      <c r="G18" s="95">
        <v>6050</v>
      </c>
      <c r="H18" s="169">
        <v>1000</v>
      </c>
      <c r="I18" s="120">
        <v>1000</v>
      </c>
      <c r="J18" s="132">
        <v>1000</v>
      </c>
      <c r="K18" s="112">
        <v>1000</v>
      </c>
      <c r="L18" s="141">
        <f t="shared" si="0"/>
        <v>1</v>
      </c>
      <c r="M18" s="208"/>
    </row>
    <row r="19" spans="1:13" ht="15.75" customHeight="1">
      <c r="A19" s="201"/>
      <c r="B19" s="204"/>
      <c r="C19" s="182" t="s">
        <v>74</v>
      </c>
      <c r="D19" s="183"/>
      <c r="E19" s="95">
        <v>926</v>
      </c>
      <c r="F19" s="95">
        <v>92695</v>
      </c>
      <c r="G19" s="95">
        <v>4210</v>
      </c>
      <c r="H19" s="169">
        <v>1000</v>
      </c>
      <c r="I19" s="167"/>
      <c r="J19" s="132">
        <v>1000</v>
      </c>
      <c r="K19" s="112">
        <v>899.99</v>
      </c>
      <c r="L19" s="141">
        <f t="shared" si="0"/>
        <v>0.89999</v>
      </c>
      <c r="M19" s="208"/>
    </row>
    <row r="20" spans="1:13" ht="15.75" customHeight="1">
      <c r="A20" s="201"/>
      <c r="B20" s="204"/>
      <c r="C20" s="184" t="s">
        <v>75</v>
      </c>
      <c r="D20" s="185"/>
      <c r="E20" s="212">
        <v>750</v>
      </c>
      <c r="F20" s="212">
        <v>75075</v>
      </c>
      <c r="G20" s="95">
        <v>4210</v>
      </c>
      <c r="H20" s="169">
        <v>161.24</v>
      </c>
      <c r="I20" s="167"/>
      <c r="J20" s="132">
        <v>161.23</v>
      </c>
      <c r="K20" s="112">
        <v>160.99</v>
      </c>
      <c r="L20" s="141">
        <f t="shared" si="0"/>
        <v>0.9985114432797868</v>
      </c>
      <c r="M20" s="208"/>
    </row>
    <row r="21" spans="1:13" ht="15.75" customHeight="1">
      <c r="A21" s="201"/>
      <c r="B21" s="227"/>
      <c r="C21" s="210"/>
      <c r="D21" s="211"/>
      <c r="E21" s="213"/>
      <c r="F21" s="213"/>
      <c r="G21" s="95">
        <v>4300</v>
      </c>
      <c r="H21" s="169">
        <v>161.23</v>
      </c>
      <c r="I21" s="167"/>
      <c r="J21" s="132">
        <v>161.23</v>
      </c>
      <c r="K21" s="112">
        <v>161</v>
      </c>
      <c r="L21" s="141">
        <f t="shared" si="0"/>
        <v>0.9985734664764623</v>
      </c>
      <c r="M21" s="209"/>
    </row>
    <row r="22" spans="1:13" ht="14.25" customHeight="1">
      <c r="A22" s="202"/>
      <c r="B22" s="96" t="s">
        <v>8</v>
      </c>
      <c r="C22" s="241">
        <f>SUM(H13:H21)</f>
        <v>19322.47</v>
      </c>
      <c r="D22" s="241"/>
      <c r="E22" s="241"/>
      <c r="F22" s="241"/>
      <c r="G22" s="241"/>
      <c r="H22" s="241"/>
      <c r="I22" s="166">
        <f>SUM(I13:I21)</f>
        <v>18000</v>
      </c>
      <c r="J22" s="156">
        <f>SUM(J13:J21)</f>
        <v>19322.46</v>
      </c>
      <c r="K22" s="148">
        <f>SUM(K13:K21)</f>
        <v>2221.98</v>
      </c>
      <c r="L22" s="142">
        <f t="shared" si="0"/>
        <v>0.1149946745911235</v>
      </c>
      <c r="M22" s="134">
        <v>19322.47</v>
      </c>
    </row>
    <row r="23" spans="1:13" ht="75.75" customHeight="1">
      <c r="A23" s="200">
        <v>3</v>
      </c>
      <c r="B23" s="203" t="s">
        <v>10</v>
      </c>
      <c r="C23" s="182" t="s">
        <v>82</v>
      </c>
      <c r="D23" s="183"/>
      <c r="E23" s="97">
        <v>926</v>
      </c>
      <c r="F23" s="97">
        <v>92695</v>
      </c>
      <c r="G23" s="97">
        <v>6050</v>
      </c>
      <c r="H23" s="130">
        <v>1000</v>
      </c>
      <c r="I23" s="130">
        <v>1000</v>
      </c>
      <c r="J23" s="98">
        <v>1000</v>
      </c>
      <c r="K23" s="120">
        <v>1000</v>
      </c>
      <c r="L23" s="141">
        <f t="shared" si="0"/>
        <v>1</v>
      </c>
      <c r="M23" s="207"/>
    </row>
    <row r="24" spans="1:13" ht="28.5" customHeight="1">
      <c r="A24" s="201"/>
      <c r="B24" s="204"/>
      <c r="C24" s="184" t="s">
        <v>124</v>
      </c>
      <c r="D24" s="185"/>
      <c r="E24" s="97">
        <v>921</v>
      </c>
      <c r="F24" s="97">
        <v>92195</v>
      </c>
      <c r="G24" s="97">
        <v>4210</v>
      </c>
      <c r="H24" s="130">
        <v>8068</v>
      </c>
      <c r="I24" s="130"/>
      <c r="J24" s="98">
        <v>8068</v>
      </c>
      <c r="K24" s="120">
        <v>7949.15</v>
      </c>
      <c r="L24" s="141">
        <f t="shared" si="0"/>
        <v>0.9852689638076351</v>
      </c>
      <c r="M24" s="208"/>
    </row>
    <row r="25" spans="1:13" ht="24" customHeight="1">
      <c r="A25" s="201"/>
      <c r="B25" s="204"/>
      <c r="C25" s="192" t="s">
        <v>109</v>
      </c>
      <c r="D25" s="192"/>
      <c r="E25" s="193">
        <v>600</v>
      </c>
      <c r="F25" s="193">
        <v>60016</v>
      </c>
      <c r="G25" s="193">
        <v>4210</v>
      </c>
      <c r="H25" s="194">
        <v>4031.98</v>
      </c>
      <c r="I25" s="196"/>
      <c r="J25" s="181">
        <v>4032</v>
      </c>
      <c r="K25" s="112">
        <v>4020</v>
      </c>
      <c r="L25" s="141">
        <f t="shared" si="0"/>
        <v>0.9970238095238095</v>
      </c>
      <c r="M25" s="208"/>
    </row>
    <row r="26" spans="1:13" ht="27" customHeight="1" hidden="1">
      <c r="A26" s="201"/>
      <c r="B26" s="204"/>
      <c r="C26" s="192"/>
      <c r="D26" s="192"/>
      <c r="E26" s="193"/>
      <c r="F26" s="193"/>
      <c r="G26" s="193"/>
      <c r="H26" s="195"/>
      <c r="I26" s="196"/>
      <c r="J26" s="181"/>
      <c r="K26" s="112"/>
      <c r="L26" s="142" t="e">
        <f t="shared" si="0"/>
        <v>#DIV/0!</v>
      </c>
      <c r="M26" s="208"/>
    </row>
    <row r="27" spans="1:13" ht="13.5" customHeight="1" hidden="1">
      <c r="A27" s="201"/>
      <c r="B27" s="204"/>
      <c r="C27" s="99"/>
      <c r="D27" s="100"/>
      <c r="E27" s="101"/>
      <c r="F27" s="101"/>
      <c r="G27" s="101"/>
      <c r="H27" s="131"/>
      <c r="I27" s="131"/>
      <c r="J27" s="157"/>
      <c r="K27" s="112"/>
      <c r="L27" s="142" t="e">
        <f t="shared" si="0"/>
        <v>#DIV/0!</v>
      </c>
      <c r="M27" s="209"/>
    </row>
    <row r="28" spans="1:13" ht="14.25" customHeight="1">
      <c r="A28" s="202"/>
      <c r="B28" s="96" t="s">
        <v>8</v>
      </c>
      <c r="C28" s="214">
        <f>SUM(H23:H26)</f>
        <v>13099.98</v>
      </c>
      <c r="D28" s="215"/>
      <c r="E28" s="215"/>
      <c r="F28" s="215"/>
      <c r="G28" s="215"/>
      <c r="H28" s="216"/>
      <c r="I28" s="166">
        <f>SUM(I23:I23)</f>
        <v>1000</v>
      </c>
      <c r="J28" s="156">
        <f>SUM(J23:J26)</f>
        <v>13100</v>
      </c>
      <c r="K28" s="148">
        <f>SUM(K23:K26)</f>
        <v>12969.15</v>
      </c>
      <c r="L28" s="142">
        <f t="shared" si="0"/>
        <v>0.9900114503816794</v>
      </c>
      <c r="M28" s="134">
        <v>13099.98</v>
      </c>
    </row>
    <row r="29" spans="1:13" ht="66.75" customHeight="1">
      <c r="A29" s="231">
        <v>4</v>
      </c>
      <c r="B29" s="242" t="s">
        <v>11</v>
      </c>
      <c r="C29" s="184" t="s">
        <v>93</v>
      </c>
      <c r="D29" s="185"/>
      <c r="E29" s="243">
        <v>926</v>
      </c>
      <c r="F29" s="243">
        <v>92695</v>
      </c>
      <c r="G29" s="243">
        <v>6050</v>
      </c>
      <c r="H29" s="228">
        <v>14278</v>
      </c>
      <c r="I29" s="228">
        <v>14278</v>
      </c>
      <c r="J29" s="221">
        <v>14278</v>
      </c>
      <c r="K29" s="228">
        <v>1000</v>
      </c>
      <c r="L29" s="334">
        <f t="shared" si="0"/>
        <v>0.07003782042302843</v>
      </c>
      <c r="M29" s="207"/>
    </row>
    <row r="30" spans="1:13" ht="12" customHeight="1" hidden="1">
      <c r="A30" s="232"/>
      <c r="B30" s="242"/>
      <c r="C30" s="217"/>
      <c r="D30" s="218"/>
      <c r="E30" s="244"/>
      <c r="F30" s="244"/>
      <c r="G30" s="244"/>
      <c r="H30" s="229"/>
      <c r="I30" s="229"/>
      <c r="J30" s="222"/>
      <c r="K30" s="229"/>
      <c r="L30" s="335"/>
      <c r="M30" s="208"/>
    </row>
    <row r="31" spans="1:13" ht="21.75" customHeight="1">
      <c r="A31" s="232"/>
      <c r="B31" s="242"/>
      <c r="C31" s="217"/>
      <c r="D31" s="218"/>
      <c r="E31" s="244"/>
      <c r="F31" s="244"/>
      <c r="G31" s="244"/>
      <c r="H31" s="229"/>
      <c r="I31" s="229"/>
      <c r="J31" s="222"/>
      <c r="K31" s="229"/>
      <c r="L31" s="335"/>
      <c r="M31" s="208"/>
    </row>
    <row r="32" spans="1:13" ht="48" customHeight="1">
      <c r="A32" s="232"/>
      <c r="B32" s="242"/>
      <c r="C32" s="217"/>
      <c r="D32" s="218"/>
      <c r="E32" s="244"/>
      <c r="F32" s="244"/>
      <c r="G32" s="244"/>
      <c r="H32" s="229"/>
      <c r="I32" s="229"/>
      <c r="J32" s="222"/>
      <c r="K32" s="229"/>
      <c r="L32" s="336"/>
      <c r="M32" s="208"/>
    </row>
    <row r="33" spans="1:13" ht="20.25" customHeight="1" hidden="1">
      <c r="A33" s="232"/>
      <c r="B33" s="242"/>
      <c r="C33" s="210"/>
      <c r="D33" s="211"/>
      <c r="E33" s="245"/>
      <c r="F33" s="245"/>
      <c r="G33" s="245"/>
      <c r="H33" s="230"/>
      <c r="I33" s="230"/>
      <c r="J33" s="223"/>
      <c r="K33" s="143"/>
      <c r="L33" s="143"/>
      <c r="M33" s="209"/>
    </row>
    <row r="34" spans="1:13" ht="15">
      <c r="A34" s="233"/>
      <c r="B34" s="105" t="s">
        <v>8</v>
      </c>
      <c r="C34" s="238">
        <f>SUM(H29:H33)</f>
        <v>14278</v>
      </c>
      <c r="D34" s="239"/>
      <c r="E34" s="239"/>
      <c r="F34" s="239"/>
      <c r="G34" s="239"/>
      <c r="H34" s="240"/>
      <c r="I34" s="148">
        <f>SUM(I29:I32)</f>
        <v>14278</v>
      </c>
      <c r="J34" s="156">
        <f>SUM(J29:J33)</f>
        <v>14278</v>
      </c>
      <c r="K34" s="148">
        <f>SUM(K29:K33)</f>
        <v>1000</v>
      </c>
      <c r="L34" s="142">
        <f t="shared" si="0"/>
        <v>0.07003782042302843</v>
      </c>
      <c r="M34" s="134">
        <v>14278.98</v>
      </c>
    </row>
    <row r="35" spans="1:13" ht="44.25" customHeight="1">
      <c r="A35" s="231">
        <v>5</v>
      </c>
      <c r="B35" s="234" t="s">
        <v>12</v>
      </c>
      <c r="C35" s="236" t="s">
        <v>83</v>
      </c>
      <c r="D35" s="237"/>
      <c r="E35" s="175">
        <v>750</v>
      </c>
      <c r="F35" s="175">
        <v>75075</v>
      </c>
      <c r="G35" s="175">
        <v>4300</v>
      </c>
      <c r="H35" s="176">
        <v>477</v>
      </c>
      <c r="I35" s="176"/>
      <c r="J35" s="132">
        <v>477</v>
      </c>
      <c r="K35" s="112">
        <v>477</v>
      </c>
      <c r="L35" s="141">
        <f t="shared" si="0"/>
        <v>1</v>
      </c>
      <c r="M35" s="107"/>
    </row>
    <row r="36" spans="1:13" ht="57.75" customHeight="1">
      <c r="A36" s="232"/>
      <c r="B36" s="235"/>
      <c r="C36" s="182" t="s">
        <v>84</v>
      </c>
      <c r="D36" s="183"/>
      <c r="E36" s="106">
        <v>600</v>
      </c>
      <c r="F36" s="106">
        <v>60016</v>
      </c>
      <c r="G36" s="106">
        <v>6050</v>
      </c>
      <c r="H36" s="112">
        <v>11967.98</v>
      </c>
      <c r="I36" s="112">
        <v>11967.97</v>
      </c>
      <c r="J36" s="132">
        <v>11968</v>
      </c>
      <c r="K36" s="149">
        <v>11967.9</v>
      </c>
      <c r="L36" s="141">
        <f t="shared" si="0"/>
        <v>0.9999916443850267</v>
      </c>
      <c r="M36" s="135"/>
    </row>
    <row r="37" spans="1:13" ht="15">
      <c r="A37" s="233"/>
      <c r="B37" s="105" t="s">
        <v>8</v>
      </c>
      <c r="C37" s="249">
        <f>SUM(H35:H36)</f>
        <v>12444.98</v>
      </c>
      <c r="D37" s="250"/>
      <c r="E37" s="250"/>
      <c r="F37" s="250"/>
      <c r="G37" s="250"/>
      <c r="H37" s="251"/>
      <c r="I37" s="148">
        <f>SUM(I35:I36)</f>
        <v>11967.97</v>
      </c>
      <c r="J37" s="156">
        <f>SUM(J35:J36)</f>
        <v>12445</v>
      </c>
      <c r="K37" s="148">
        <f>SUM(K35:K36)</f>
        <v>12444.9</v>
      </c>
      <c r="L37" s="142">
        <f t="shared" si="0"/>
        <v>0.9999919646444355</v>
      </c>
      <c r="M37" s="134">
        <v>12444.98</v>
      </c>
    </row>
    <row r="38" spans="1:13" ht="22.5" customHeight="1">
      <c r="A38" s="246">
        <v>6</v>
      </c>
      <c r="B38" s="234" t="s">
        <v>13</v>
      </c>
      <c r="C38" s="184" t="s">
        <v>85</v>
      </c>
      <c r="D38" s="185"/>
      <c r="E38" s="243">
        <v>926</v>
      </c>
      <c r="F38" s="243">
        <v>92695</v>
      </c>
      <c r="G38" s="243">
        <v>6050</v>
      </c>
      <c r="H38" s="228">
        <v>1000</v>
      </c>
      <c r="I38" s="228">
        <v>1000</v>
      </c>
      <c r="J38" s="221">
        <v>1000</v>
      </c>
      <c r="K38" s="271">
        <v>1000</v>
      </c>
      <c r="L38" s="334">
        <f t="shared" si="0"/>
        <v>1</v>
      </c>
      <c r="M38" s="207"/>
    </row>
    <row r="39" spans="1:13" ht="12.75" customHeight="1">
      <c r="A39" s="246"/>
      <c r="B39" s="247"/>
      <c r="C39" s="217"/>
      <c r="D39" s="218"/>
      <c r="E39" s="244"/>
      <c r="F39" s="244"/>
      <c r="G39" s="244"/>
      <c r="H39" s="229"/>
      <c r="I39" s="229"/>
      <c r="J39" s="222"/>
      <c r="K39" s="271"/>
      <c r="L39" s="335"/>
      <c r="M39" s="208"/>
    </row>
    <row r="40" spans="1:13" ht="12.75" customHeight="1">
      <c r="A40" s="246"/>
      <c r="B40" s="247"/>
      <c r="C40" s="217"/>
      <c r="D40" s="218"/>
      <c r="E40" s="244"/>
      <c r="F40" s="244"/>
      <c r="G40" s="244"/>
      <c r="H40" s="229"/>
      <c r="I40" s="229"/>
      <c r="J40" s="222"/>
      <c r="K40" s="271"/>
      <c r="L40" s="335"/>
      <c r="M40" s="208"/>
    </row>
    <row r="41" spans="1:13" ht="12.75" customHeight="1">
      <c r="A41" s="246"/>
      <c r="B41" s="247"/>
      <c r="C41" s="210"/>
      <c r="D41" s="211"/>
      <c r="E41" s="245"/>
      <c r="F41" s="245"/>
      <c r="G41" s="245"/>
      <c r="H41" s="230"/>
      <c r="I41" s="230"/>
      <c r="J41" s="223"/>
      <c r="K41" s="271"/>
      <c r="L41" s="336"/>
      <c r="M41" s="208"/>
    </row>
    <row r="42" spans="1:13" ht="49.5" customHeight="1">
      <c r="A42" s="246"/>
      <c r="B42" s="247"/>
      <c r="C42" s="182" t="s">
        <v>115</v>
      </c>
      <c r="D42" s="248"/>
      <c r="E42" s="106">
        <v>926</v>
      </c>
      <c r="F42" s="106">
        <v>92695</v>
      </c>
      <c r="G42" s="106">
        <v>6050</v>
      </c>
      <c r="H42" s="168">
        <v>6602.64</v>
      </c>
      <c r="I42" s="168">
        <v>6602.64</v>
      </c>
      <c r="J42" s="157">
        <v>6603</v>
      </c>
      <c r="K42" s="112">
        <v>6602.64</v>
      </c>
      <c r="L42" s="141">
        <f t="shared" si="0"/>
        <v>0.9999454793275784</v>
      </c>
      <c r="M42" s="208"/>
    </row>
    <row r="43" spans="1:13" ht="50.25" customHeight="1">
      <c r="A43" s="246"/>
      <c r="B43" s="247"/>
      <c r="C43" s="182" t="s">
        <v>47</v>
      </c>
      <c r="D43" s="183"/>
      <c r="E43" s="106">
        <v>921</v>
      </c>
      <c r="F43" s="106">
        <v>92195</v>
      </c>
      <c r="G43" s="106">
        <v>4300</v>
      </c>
      <c r="H43" s="112">
        <v>650.09</v>
      </c>
      <c r="I43" s="112"/>
      <c r="J43" s="132">
        <v>650</v>
      </c>
      <c r="K43" s="112">
        <v>647.4</v>
      </c>
      <c r="L43" s="141">
        <f t="shared" si="0"/>
        <v>0.996</v>
      </c>
      <c r="M43" s="208"/>
    </row>
    <row r="44" spans="1:13" ht="50.25" customHeight="1">
      <c r="A44" s="246"/>
      <c r="B44" s="122"/>
      <c r="C44" s="182" t="s">
        <v>116</v>
      </c>
      <c r="D44" s="248"/>
      <c r="E44" s="106">
        <v>600</v>
      </c>
      <c r="F44" s="106">
        <v>60016</v>
      </c>
      <c r="G44" s="106">
        <v>4210</v>
      </c>
      <c r="H44" s="112">
        <v>4749</v>
      </c>
      <c r="I44" s="112"/>
      <c r="J44" s="132">
        <v>4749</v>
      </c>
      <c r="K44" s="112">
        <v>4749</v>
      </c>
      <c r="L44" s="141">
        <f t="shared" si="0"/>
        <v>1</v>
      </c>
      <c r="M44" s="136"/>
    </row>
    <row r="45" spans="1:13" ht="15">
      <c r="A45" s="246"/>
      <c r="B45" s="105" t="s">
        <v>8</v>
      </c>
      <c r="C45" s="249">
        <f>SUM(H38:H44)</f>
        <v>13001.73</v>
      </c>
      <c r="D45" s="250"/>
      <c r="E45" s="250"/>
      <c r="F45" s="250"/>
      <c r="G45" s="250"/>
      <c r="H45" s="251"/>
      <c r="I45" s="148">
        <f>SUM(I38:I43)</f>
        <v>7602.64</v>
      </c>
      <c r="J45" s="156">
        <f>SUM(J38:J44)</f>
        <v>13002</v>
      </c>
      <c r="K45" s="148">
        <f>SUM(K38:K44)</f>
        <v>12999.04</v>
      </c>
      <c r="L45" s="142">
        <f t="shared" si="0"/>
        <v>0.9997723427165052</v>
      </c>
      <c r="M45" s="134">
        <v>13001.73</v>
      </c>
    </row>
    <row r="46" spans="1:13" ht="39" customHeight="1">
      <c r="A46" s="246">
        <v>7</v>
      </c>
      <c r="B46" s="234" t="s">
        <v>14</v>
      </c>
      <c r="C46" s="184" t="s">
        <v>65</v>
      </c>
      <c r="D46" s="185"/>
      <c r="E46" s="243">
        <v>926</v>
      </c>
      <c r="F46" s="243">
        <v>92695</v>
      </c>
      <c r="G46" s="243">
        <v>6050</v>
      </c>
      <c r="H46" s="228">
        <v>1000</v>
      </c>
      <c r="I46" s="228">
        <v>1000</v>
      </c>
      <c r="J46" s="221">
        <v>1000</v>
      </c>
      <c r="K46" s="271">
        <v>1000</v>
      </c>
      <c r="L46" s="334">
        <f t="shared" si="0"/>
        <v>1</v>
      </c>
      <c r="M46" s="207"/>
    </row>
    <row r="47" spans="1:13" ht="24.75" customHeight="1">
      <c r="A47" s="246"/>
      <c r="B47" s="247"/>
      <c r="C47" s="210"/>
      <c r="D47" s="211"/>
      <c r="E47" s="245"/>
      <c r="F47" s="245"/>
      <c r="G47" s="245"/>
      <c r="H47" s="230"/>
      <c r="I47" s="230"/>
      <c r="J47" s="223"/>
      <c r="K47" s="271"/>
      <c r="L47" s="336"/>
      <c r="M47" s="208"/>
    </row>
    <row r="48" spans="1:13" ht="24.75" customHeight="1">
      <c r="A48" s="246"/>
      <c r="B48" s="247"/>
      <c r="C48" s="182" t="s">
        <v>112</v>
      </c>
      <c r="D48" s="183"/>
      <c r="E48" s="103">
        <v>600</v>
      </c>
      <c r="F48" s="103">
        <v>60016</v>
      </c>
      <c r="G48" s="104">
        <v>4210</v>
      </c>
      <c r="H48" s="170">
        <v>12951.05</v>
      </c>
      <c r="I48" s="168"/>
      <c r="J48" s="158">
        <v>12951</v>
      </c>
      <c r="K48" s="112">
        <v>12949.93</v>
      </c>
      <c r="L48" s="141">
        <f t="shared" si="0"/>
        <v>0.999917380897228</v>
      </c>
      <c r="M48" s="208"/>
    </row>
    <row r="49" spans="1:13" ht="12.75" customHeight="1">
      <c r="A49" s="246"/>
      <c r="B49" s="247"/>
      <c r="C49" s="184" t="s">
        <v>66</v>
      </c>
      <c r="D49" s="185"/>
      <c r="E49" s="243">
        <v>750</v>
      </c>
      <c r="F49" s="243">
        <v>75075</v>
      </c>
      <c r="G49" s="190">
        <v>4210</v>
      </c>
      <c r="H49" s="269">
        <v>500</v>
      </c>
      <c r="I49" s="271"/>
      <c r="J49" s="221">
        <v>500</v>
      </c>
      <c r="K49" s="271">
        <v>0</v>
      </c>
      <c r="L49" s="334">
        <f t="shared" si="0"/>
        <v>0</v>
      </c>
      <c r="M49" s="208"/>
    </row>
    <row r="50" spans="1:13" ht="12.75" customHeight="1">
      <c r="A50" s="246"/>
      <c r="B50" s="247"/>
      <c r="C50" s="217"/>
      <c r="D50" s="218"/>
      <c r="E50" s="244"/>
      <c r="F50" s="244"/>
      <c r="G50" s="190"/>
      <c r="H50" s="270"/>
      <c r="I50" s="271"/>
      <c r="J50" s="223"/>
      <c r="K50" s="271"/>
      <c r="L50" s="336"/>
      <c r="M50" s="209"/>
    </row>
    <row r="51" spans="1:13" ht="15">
      <c r="A51" s="246"/>
      <c r="B51" s="105" t="s">
        <v>8</v>
      </c>
      <c r="C51" s="238">
        <f>SUM(H46:H50)</f>
        <v>14451.05</v>
      </c>
      <c r="D51" s="259"/>
      <c r="E51" s="259"/>
      <c r="F51" s="259"/>
      <c r="G51" s="259"/>
      <c r="H51" s="260"/>
      <c r="I51" s="148">
        <f>SUM(I46:I50)</f>
        <v>1000</v>
      </c>
      <c r="J51" s="156">
        <f>SUM(J46:J50)</f>
        <v>14451</v>
      </c>
      <c r="K51" s="148">
        <f>SUM(K46:K50)</f>
        <v>13949.93</v>
      </c>
      <c r="L51" s="142">
        <f t="shared" si="0"/>
        <v>0.9653262749982701</v>
      </c>
      <c r="M51" s="134">
        <v>14475.48</v>
      </c>
    </row>
    <row r="52" spans="1:13" ht="14.25" customHeight="1">
      <c r="A52" s="246">
        <v>8</v>
      </c>
      <c r="B52" s="234" t="s">
        <v>15</v>
      </c>
      <c r="C52" s="261" t="s">
        <v>102</v>
      </c>
      <c r="D52" s="262"/>
      <c r="E52" s="243">
        <v>926</v>
      </c>
      <c r="F52" s="243">
        <v>92695</v>
      </c>
      <c r="G52" s="243">
        <v>6050</v>
      </c>
      <c r="H52" s="228">
        <v>16587.72</v>
      </c>
      <c r="I52" s="228">
        <v>16587.72</v>
      </c>
      <c r="J52" s="221">
        <v>16588</v>
      </c>
      <c r="K52" s="271">
        <v>1000</v>
      </c>
      <c r="L52" s="334">
        <f t="shared" si="0"/>
        <v>0.06028454304316373</v>
      </c>
      <c r="M52" s="207"/>
    </row>
    <row r="53" spans="1:13" ht="14.25" customHeight="1">
      <c r="A53" s="246"/>
      <c r="B53" s="247"/>
      <c r="C53" s="263"/>
      <c r="D53" s="264"/>
      <c r="E53" s="244"/>
      <c r="F53" s="244"/>
      <c r="G53" s="244"/>
      <c r="H53" s="229"/>
      <c r="I53" s="229"/>
      <c r="J53" s="222"/>
      <c r="K53" s="271"/>
      <c r="L53" s="335"/>
      <c r="M53" s="208"/>
    </row>
    <row r="54" spans="1:13" ht="14.25" customHeight="1">
      <c r="A54" s="246"/>
      <c r="B54" s="247"/>
      <c r="C54" s="263"/>
      <c r="D54" s="264"/>
      <c r="E54" s="244"/>
      <c r="F54" s="244"/>
      <c r="G54" s="244"/>
      <c r="H54" s="229"/>
      <c r="I54" s="229"/>
      <c r="J54" s="222"/>
      <c r="K54" s="271"/>
      <c r="L54" s="335"/>
      <c r="M54" s="208"/>
    </row>
    <row r="55" spans="1:13" ht="14.25" customHeight="1">
      <c r="A55" s="246"/>
      <c r="B55" s="247"/>
      <c r="C55" s="263"/>
      <c r="D55" s="264"/>
      <c r="E55" s="244"/>
      <c r="F55" s="244"/>
      <c r="G55" s="244"/>
      <c r="H55" s="229"/>
      <c r="I55" s="229"/>
      <c r="J55" s="222"/>
      <c r="K55" s="271"/>
      <c r="L55" s="335"/>
      <c r="M55" s="208"/>
    </row>
    <row r="56" spans="1:13" ht="19.5" customHeight="1">
      <c r="A56" s="246"/>
      <c r="B56" s="247"/>
      <c r="C56" s="265"/>
      <c r="D56" s="266"/>
      <c r="E56" s="245"/>
      <c r="F56" s="245"/>
      <c r="G56" s="245"/>
      <c r="H56" s="230"/>
      <c r="I56" s="230"/>
      <c r="J56" s="223"/>
      <c r="K56" s="271"/>
      <c r="L56" s="336"/>
      <c r="M56" s="208"/>
    </row>
    <row r="57" spans="1:13" ht="32.25" customHeight="1">
      <c r="A57" s="246"/>
      <c r="B57" s="247"/>
      <c r="C57" s="182" t="s">
        <v>67</v>
      </c>
      <c r="D57" s="183"/>
      <c r="E57" s="106">
        <v>926</v>
      </c>
      <c r="F57" s="106">
        <v>92695</v>
      </c>
      <c r="G57" s="106">
        <v>4210</v>
      </c>
      <c r="H57" s="112">
        <v>2750</v>
      </c>
      <c r="I57" s="112"/>
      <c r="J57" s="132">
        <v>2750</v>
      </c>
      <c r="K57" s="112">
        <v>2750</v>
      </c>
      <c r="L57" s="141">
        <f t="shared" si="0"/>
        <v>1</v>
      </c>
      <c r="M57" s="208"/>
    </row>
    <row r="58" spans="1:13" ht="14.25" customHeight="1">
      <c r="A58" s="246"/>
      <c r="B58" s="247"/>
      <c r="C58" s="252" t="s">
        <v>68</v>
      </c>
      <c r="D58" s="253"/>
      <c r="E58" s="190">
        <v>750</v>
      </c>
      <c r="F58" s="190">
        <v>75075</v>
      </c>
      <c r="G58" s="190">
        <v>4210</v>
      </c>
      <c r="H58" s="149">
        <v>500</v>
      </c>
      <c r="I58" s="112"/>
      <c r="J58" s="132">
        <v>500</v>
      </c>
      <c r="K58" s="112">
        <v>410.01</v>
      </c>
      <c r="L58" s="141">
        <f t="shared" si="0"/>
        <v>0.82002</v>
      </c>
      <c r="M58" s="208"/>
    </row>
    <row r="59" spans="1:13" ht="8.25" customHeight="1" hidden="1">
      <c r="A59" s="246"/>
      <c r="B59" s="247"/>
      <c r="C59" s="254"/>
      <c r="D59" s="255"/>
      <c r="E59" s="190"/>
      <c r="F59" s="190"/>
      <c r="G59" s="258"/>
      <c r="H59" s="112"/>
      <c r="I59" s="112"/>
      <c r="J59" s="132"/>
      <c r="K59" s="112"/>
      <c r="L59" s="141" t="e">
        <f t="shared" si="0"/>
        <v>#DIV/0!</v>
      </c>
      <c r="M59" s="208"/>
    </row>
    <row r="60" spans="1:13" ht="14.25" customHeight="1">
      <c r="A60" s="246"/>
      <c r="B60" s="235"/>
      <c r="C60" s="256"/>
      <c r="D60" s="257"/>
      <c r="E60" s="190"/>
      <c r="F60" s="190"/>
      <c r="G60" s="106">
        <v>4300</v>
      </c>
      <c r="H60" s="112">
        <v>500</v>
      </c>
      <c r="I60" s="112"/>
      <c r="J60" s="132">
        <v>500</v>
      </c>
      <c r="K60" s="112">
        <v>129.6</v>
      </c>
      <c r="L60" s="141">
        <f t="shared" si="0"/>
        <v>0.2592</v>
      </c>
      <c r="M60" s="136"/>
    </row>
    <row r="61" spans="1:13" ht="15">
      <c r="A61" s="246"/>
      <c r="B61" s="105" t="s">
        <v>8</v>
      </c>
      <c r="C61" s="272">
        <f>SUM(H52:H60)</f>
        <v>20337.72</v>
      </c>
      <c r="D61" s="273"/>
      <c r="E61" s="239"/>
      <c r="F61" s="239"/>
      <c r="G61" s="239"/>
      <c r="H61" s="240"/>
      <c r="I61" s="148">
        <f>SUM(I52:I59)</f>
        <v>16587.72</v>
      </c>
      <c r="J61" s="156">
        <f>SUM(J52:J60)</f>
        <v>20338</v>
      </c>
      <c r="K61" s="148">
        <f>SUM(K52:K60)</f>
        <v>4289.610000000001</v>
      </c>
      <c r="L61" s="142">
        <f t="shared" si="0"/>
        <v>0.21091601927426495</v>
      </c>
      <c r="M61" s="134">
        <v>20337.72</v>
      </c>
    </row>
    <row r="62" spans="1:13" ht="7.5" customHeight="1">
      <c r="A62" s="246">
        <v>9</v>
      </c>
      <c r="B62" s="274" t="s">
        <v>16</v>
      </c>
      <c r="C62" s="186" t="s">
        <v>110</v>
      </c>
      <c r="D62" s="187"/>
      <c r="E62" s="190">
        <v>600</v>
      </c>
      <c r="F62" s="190">
        <v>60016</v>
      </c>
      <c r="G62" s="190">
        <v>4270</v>
      </c>
      <c r="H62" s="191">
        <v>14472</v>
      </c>
      <c r="I62" s="191"/>
      <c r="J62" s="181">
        <v>14472</v>
      </c>
      <c r="K62" s="271">
        <v>14471.99</v>
      </c>
      <c r="L62" s="334">
        <f t="shared" si="0"/>
        <v>0.999999309010503</v>
      </c>
      <c r="M62" s="207"/>
    </row>
    <row r="63" spans="1:13" ht="33.75" customHeight="1">
      <c r="A63" s="246"/>
      <c r="B63" s="275"/>
      <c r="C63" s="188"/>
      <c r="D63" s="189"/>
      <c r="E63" s="190"/>
      <c r="F63" s="190"/>
      <c r="G63" s="190"/>
      <c r="H63" s="191"/>
      <c r="I63" s="191"/>
      <c r="J63" s="181"/>
      <c r="K63" s="271"/>
      <c r="L63" s="336"/>
      <c r="M63" s="208"/>
    </row>
    <row r="64" spans="1:13" ht="139.5" customHeight="1">
      <c r="A64" s="246"/>
      <c r="B64" s="275"/>
      <c r="C64" s="182" t="s">
        <v>86</v>
      </c>
      <c r="D64" s="183"/>
      <c r="E64" s="108">
        <v>926</v>
      </c>
      <c r="F64" s="108">
        <v>92695</v>
      </c>
      <c r="G64" s="108">
        <v>6050</v>
      </c>
      <c r="H64" s="153">
        <v>500</v>
      </c>
      <c r="I64" s="153">
        <v>500</v>
      </c>
      <c r="J64" s="158">
        <v>500</v>
      </c>
      <c r="K64" s="112">
        <v>500</v>
      </c>
      <c r="L64" s="141">
        <f t="shared" si="0"/>
        <v>1</v>
      </c>
      <c r="M64" s="208"/>
    </row>
    <row r="65" spans="1:13" ht="51.75" customHeight="1" hidden="1">
      <c r="A65" s="246"/>
      <c r="B65" s="275"/>
      <c r="C65" s="99"/>
      <c r="D65" s="100"/>
      <c r="E65" s="109"/>
      <c r="F65" s="109"/>
      <c r="G65" s="109"/>
      <c r="H65" s="146"/>
      <c r="I65" s="146"/>
      <c r="J65" s="157"/>
      <c r="K65" s="112"/>
      <c r="L65" s="141" t="e">
        <f t="shared" si="0"/>
        <v>#DIV/0!</v>
      </c>
      <c r="M65" s="208"/>
    </row>
    <row r="66" spans="1:13" ht="15.75" customHeight="1">
      <c r="A66" s="246"/>
      <c r="B66" s="275"/>
      <c r="C66" s="261" t="s">
        <v>70</v>
      </c>
      <c r="D66" s="262"/>
      <c r="E66" s="267">
        <v>750</v>
      </c>
      <c r="F66" s="243">
        <v>75075</v>
      </c>
      <c r="G66" s="110">
        <v>4210</v>
      </c>
      <c r="H66" s="159">
        <v>283</v>
      </c>
      <c r="I66" s="150"/>
      <c r="J66" s="159">
        <v>283</v>
      </c>
      <c r="K66" s="150">
        <v>282.38</v>
      </c>
      <c r="L66" s="141">
        <f t="shared" si="0"/>
        <v>0.9978091872791519</v>
      </c>
      <c r="M66" s="208"/>
    </row>
    <row r="67" spans="1:13" ht="12" customHeight="1">
      <c r="A67" s="246"/>
      <c r="B67" s="128"/>
      <c r="C67" s="265"/>
      <c r="D67" s="266"/>
      <c r="E67" s="268"/>
      <c r="F67" s="245"/>
      <c r="G67" s="110">
        <v>4300</v>
      </c>
      <c r="H67" s="159">
        <v>333</v>
      </c>
      <c r="I67" s="150"/>
      <c r="J67" s="159">
        <v>333</v>
      </c>
      <c r="K67" s="150">
        <v>332.1</v>
      </c>
      <c r="L67" s="141">
        <f t="shared" si="0"/>
        <v>0.9972972972972973</v>
      </c>
      <c r="M67" s="136"/>
    </row>
    <row r="68" spans="1:13" ht="15">
      <c r="A68" s="246"/>
      <c r="B68" s="105" t="s">
        <v>8</v>
      </c>
      <c r="C68" s="276">
        <f>SUM(H62:H67)</f>
        <v>15588</v>
      </c>
      <c r="D68" s="277"/>
      <c r="E68" s="278"/>
      <c r="F68" s="278"/>
      <c r="G68" s="278"/>
      <c r="H68" s="279"/>
      <c r="I68" s="148">
        <f>SUM(I62:I67)</f>
        <v>500</v>
      </c>
      <c r="J68" s="156">
        <f>SUM(J62:J67)</f>
        <v>15588</v>
      </c>
      <c r="K68" s="148">
        <f>SUM(K62:K67)</f>
        <v>15586.47</v>
      </c>
      <c r="L68" s="142">
        <f t="shared" si="0"/>
        <v>0.9999018475750577</v>
      </c>
      <c r="M68" s="134">
        <v>15588.98</v>
      </c>
    </row>
    <row r="69" spans="1:13" ht="15" customHeight="1">
      <c r="A69" s="231">
        <v>10</v>
      </c>
      <c r="B69" s="203" t="s">
        <v>17</v>
      </c>
      <c r="C69" s="280" t="s">
        <v>105</v>
      </c>
      <c r="D69" s="281"/>
      <c r="E69" s="190">
        <v>926</v>
      </c>
      <c r="F69" s="190">
        <v>92695</v>
      </c>
      <c r="G69" s="190">
        <v>6050</v>
      </c>
      <c r="H69" s="194">
        <v>16532.8</v>
      </c>
      <c r="I69" s="228">
        <v>16532.8</v>
      </c>
      <c r="J69" s="221">
        <v>16533</v>
      </c>
      <c r="K69" s="228">
        <v>16512.96</v>
      </c>
      <c r="L69" s="334">
        <f t="shared" si="0"/>
        <v>0.9987878787878788</v>
      </c>
      <c r="M69" s="207"/>
    </row>
    <row r="70" spans="1:13" ht="15" customHeight="1">
      <c r="A70" s="232"/>
      <c r="B70" s="204"/>
      <c r="C70" s="282"/>
      <c r="D70" s="283"/>
      <c r="E70" s="190"/>
      <c r="F70" s="190"/>
      <c r="G70" s="190"/>
      <c r="H70" s="220"/>
      <c r="I70" s="229"/>
      <c r="J70" s="222"/>
      <c r="K70" s="229"/>
      <c r="L70" s="335"/>
      <c r="M70" s="208"/>
    </row>
    <row r="71" spans="1:13" ht="15.75" customHeight="1">
      <c r="A71" s="232"/>
      <c r="B71" s="204"/>
      <c r="C71" s="282"/>
      <c r="D71" s="283"/>
      <c r="E71" s="190"/>
      <c r="F71" s="190"/>
      <c r="G71" s="190"/>
      <c r="H71" s="195"/>
      <c r="I71" s="230"/>
      <c r="J71" s="223"/>
      <c r="K71" s="230"/>
      <c r="L71" s="336"/>
      <c r="M71" s="209"/>
    </row>
    <row r="72" spans="1:13" ht="7.5" customHeight="1" hidden="1">
      <c r="A72" s="232"/>
      <c r="B72" s="204"/>
      <c r="C72" s="284"/>
      <c r="D72" s="285"/>
      <c r="E72" s="190"/>
      <c r="F72" s="190"/>
      <c r="G72" s="190"/>
      <c r="H72" s="171"/>
      <c r="I72" s="112"/>
      <c r="J72" s="132"/>
      <c r="K72" s="149"/>
      <c r="L72" s="141" t="e">
        <f t="shared" si="0"/>
        <v>#DIV/0!</v>
      </c>
      <c r="M72" s="135"/>
    </row>
    <row r="73" spans="1:13" ht="33.75" customHeight="1">
      <c r="A73" s="232"/>
      <c r="B73" s="204"/>
      <c r="C73" s="236" t="s">
        <v>106</v>
      </c>
      <c r="D73" s="237"/>
      <c r="E73" s="106">
        <v>750</v>
      </c>
      <c r="F73" s="106">
        <v>75075</v>
      </c>
      <c r="G73" s="106">
        <v>4210</v>
      </c>
      <c r="H73" s="112">
        <v>378.14</v>
      </c>
      <c r="I73" s="112"/>
      <c r="J73" s="132">
        <v>378</v>
      </c>
      <c r="K73" s="149">
        <v>163.72</v>
      </c>
      <c r="L73" s="141">
        <f t="shared" si="0"/>
        <v>0.43312169312169313</v>
      </c>
      <c r="M73" s="135"/>
    </row>
    <row r="74" spans="1:13" ht="33.75" customHeight="1">
      <c r="A74" s="232"/>
      <c r="B74" s="204"/>
      <c r="C74" s="236" t="s">
        <v>106</v>
      </c>
      <c r="D74" s="237"/>
      <c r="E74" s="106">
        <v>750</v>
      </c>
      <c r="F74" s="106">
        <v>75075</v>
      </c>
      <c r="G74" s="106">
        <v>4300</v>
      </c>
      <c r="H74" s="112">
        <v>500</v>
      </c>
      <c r="I74" s="112"/>
      <c r="J74" s="132">
        <v>500</v>
      </c>
      <c r="K74" s="149">
        <v>500</v>
      </c>
      <c r="L74" s="141">
        <f aca="true" t="shared" si="1" ref="L74:L118">K74/J74*100%</f>
        <v>1</v>
      </c>
      <c r="M74" s="135"/>
    </row>
    <row r="75" spans="1:13" ht="30.75" customHeight="1">
      <c r="A75" s="232"/>
      <c r="B75" s="227"/>
      <c r="C75" s="236" t="s">
        <v>107</v>
      </c>
      <c r="D75" s="237"/>
      <c r="E75" s="106">
        <v>921</v>
      </c>
      <c r="F75" s="106">
        <v>92195</v>
      </c>
      <c r="G75" s="106">
        <v>4210</v>
      </c>
      <c r="H75" s="112">
        <v>800</v>
      </c>
      <c r="I75" s="112"/>
      <c r="J75" s="132">
        <v>800</v>
      </c>
      <c r="K75" s="149">
        <v>780</v>
      </c>
      <c r="L75" s="141">
        <f t="shared" si="1"/>
        <v>0.975</v>
      </c>
      <c r="M75" s="135"/>
    </row>
    <row r="76" spans="1:13" ht="15">
      <c r="A76" s="233"/>
      <c r="B76" s="105" t="s">
        <v>8</v>
      </c>
      <c r="C76" s="249">
        <f>SUM(H69:H75)</f>
        <v>18210.94</v>
      </c>
      <c r="D76" s="250"/>
      <c r="E76" s="250"/>
      <c r="F76" s="250"/>
      <c r="G76" s="250"/>
      <c r="H76" s="251"/>
      <c r="I76" s="148">
        <f>SUM(I69:I75)</f>
        <v>16532.8</v>
      </c>
      <c r="J76" s="156">
        <f>SUM(J69:J75)</f>
        <v>18211</v>
      </c>
      <c r="K76" s="148">
        <f>SUM(K69:K75)</f>
        <v>17956.68</v>
      </c>
      <c r="L76" s="142">
        <f t="shared" si="1"/>
        <v>0.986034814123332</v>
      </c>
      <c r="M76" s="134">
        <v>18241.72</v>
      </c>
    </row>
    <row r="77" spans="1:13" ht="30" customHeight="1">
      <c r="A77" s="246">
        <v>11</v>
      </c>
      <c r="B77" s="234" t="s">
        <v>18</v>
      </c>
      <c r="C77" s="182" t="s">
        <v>48</v>
      </c>
      <c r="D77" s="183"/>
      <c r="E77" s="110">
        <v>900</v>
      </c>
      <c r="F77" s="110">
        <v>90095</v>
      </c>
      <c r="G77" s="110">
        <v>6050</v>
      </c>
      <c r="H77" s="112">
        <v>16928</v>
      </c>
      <c r="I77" s="112">
        <v>16928</v>
      </c>
      <c r="J77" s="132">
        <v>16928</v>
      </c>
      <c r="K77" s="112">
        <v>16928</v>
      </c>
      <c r="L77" s="141">
        <f t="shared" si="1"/>
        <v>1</v>
      </c>
      <c r="M77" s="207"/>
    </row>
    <row r="78" spans="1:13" ht="24" customHeight="1">
      <c r="A78" s="246"/>
      <c r="B78" s="247"/>
      <c r="C78" s="182" t="s">
        <v>49</v>
      </c>
      <c r="D78" s="183"/>
      <c r="E78" s="110">
        <v>926</v>
      </c>
      <c r="F78" s="110">
        <v>92695</v>
      </c>
      <c r="G78" s="110">
        <v>6050</v>
      </c>
      <c r="H78" s="112">
        <v>2772</v>
      </c>
      <c r="I78" s="112">
        <v>2772</v>
      </c>
      <c r="J78" s="132">
        <v>2772</v>
      </c>
      <c r="K78" s="112">
        <v>2772</v>
      </c>
      <c r="L78" s="141">
        <f t="shared" si="1"/>
        <v>1</v>
      </c>
      <c r="M78" s="208"/>
    </row>
    <row r="79" spans="1:13" ht="19.5" customHeight="1">
      <c r="A79" s="246"/>
      <c r="B79" s="247"/>
      <c r="C79" s="184" t="s">
        <v>50</v>
      </c>
      <c r="D79" s="185"/>
      <c r="E79" s="243">
        <v>750</v>
      </c>
      <c r="F79" s="243">
        <v>75075</v>
      </c>
      <c r="G79" s="110">
        <v>4210</v>
      </c>
      <c r="H79" s="112">
        <v>320</v>
      </c>
      <c r="I79" s="112"/>
      <c r="J79" s="132">
        <v>320</v>
      </c>
      <c r="K79" s="112">
        <v>319.47</v>
      </c>
      <c r="L79" s="141">
        <f t="shared" si="1"/>
        <v>0.9983437500000001</v>
      </c>
      <c r="M79" s="208"/>
    </row>
    <row r="80" spans="1:13" ht="12" customHeight="1">
      <c r="A80" s="246"/>
      <c r="B80" s="247"/>
      <c r="C80" s="210"/>
      <c r="D80" s="211"/>
      <c r="E80" s="245"/>
      <c r="F80" s="245"/>
      <c r="G80" s="110">
        <v>4300</v>
      </c>
      <c r="H80" s="112">
        <v>219.47</v>
      </c>
      <c r="I80" s="112"/>
      <c r="J80" s="132">
        <v>220</v>
      </c>
      <c r="K80" s="112">
        <v>219</v>
      </c>
      <c r="L80" s="141">
        <f t="shared" si="1"/>
        <v>0.9954545454545455</v>
      </c>
      <c r="M80" s="209"/>
    </row>
    <row r="81" spans="1:13" ht="14.25" customHeight="1">
      <c r="A81" s="246"/>
      <c r="B81" s="105" t="s">
        <v>8</v>
      </c>
      <c r="C81" s="238">
        <f>SUM(H77:H80)</f>
        <v>20239.47</v>
      </c>
      <c r="D81" s="239"/>
      <c r="E81" s="239"/>
      <c r="F81" s="239"/>
      <c r="G81" s="239"/>
      <c r="H81" s="240"/>
      <c r="I81" s="148">
        <f>SUM(I77:I80)</f>
        <v>19700</v>
      </c>
      <c r="J81" s="156">
        <f>SUM(J77:J80)</f>
        <v>20240</v>
      </c>
      <c r="K81" s="148">
        <f>SUM(K77:K80)</f>
        <v>20238.47</v>
      </c>
      <c r="L81" s="142">
        <f t="shared" si="1"/>
        <v>0.9999244071146246</v>
      </c>
      <c r="M81" s="134">
        <v>20239.47</v>
      </c>
    </row>
    <row r="82" spans="1:13" ht="47.25" customHeight="1">
      <c r="A82" s="246">
        <v>12</v>
      </c>
      <c r="B82" s="124" t="s">
        <v>19</v>
      </c>
      <c r="C82" s="182" t="s">
        <v>87</v>
      </c>
      <c r="D82" s="183"/>
      <c r="E82" s="106">
        <v>700</v>
      </c>
      <c r="F82" s="106">
        <v>70005</v>
      </c>
      <c r="G82" s="106">
        <v>4270</v>
      </c>
      <c r="H82" s="112">
        <v>16145.73</v>
      </c>
      <c r="I82" s="112"/>
      <c r="J82" s="132">
        <v>16146</v>
      </c>
      <c r="K82" s="149">
        <v>14637</v>
      </c>
      <c r="L82" s="142">
        <f t="shared" si="1"/>
        <v>0.9065403195837979</v>
      </c>
      <c r="M82" s="135"/>
    </row>
    <row r="83" spans="1:13" ht="15" customHeight="1">
      <c r="A83" s="246"/>
      <c r="B83" s="105" t="s">
        <v>8</v>
      </c>
      <c r="C83" s="238">
        <f>SUM(H82)</f>
        <v>16145.73</v>
      </c>
      <c r="D83" s="259"/>
      <c r="E83" s="259"/>
      <c r="F83" s="259"/>
      <c r="G83" s="259"/>
      <c r="H83" s="260"/>
      <c r="I83" s="148">
        <f>SUM(I82)</f>
        <v>0</v>
      </c>
      <c r="J83" s="156">
        <f>SUM(J82)</f>
        <v>16146</v>
      </c>
      <c r="K83" s="148">
        <f>SUM(K82)</f>
        <v>14637</v>
      </c>
      <c r="L83" s="142">
        <f t="shared" si="1"/>
        <v>0.9065403195837979</v>
      </c>
      <c r="M83" s="134">
        <v>16145.73</v>
      </c>
    </row>
    <row r="84" spans="1:13" ht="24" customHeight="1">
      <c r="A84" s="231">
        <v>13</v>
      </c>
      <c r="B84" s="234" t="s">
        <v>20</v>
      </c>
      <c r="C84" s="332" t="s">
        <v>113</v>
      </c>
      <c r="D84" s="333"/>
      <c r="E84" s="127">
        <v>600</v>
      </c>
      <c r="F84" s="111">
        <v>60016</v>
      </c>
      <c r="G84" s="106">
        <v>4270</v>
      </c>
      <c r="H84" s="112">
        <v>24638.46</v>
      </c>
      <c r="I84" s="112"/>
      <c r="J84" s="132">
        <v>24638</v>
      </c>
      <c r="K84" s="112">
        <v>17178.66</v>
      </c>
      <c r="L84" s="141">
        <f t="shared" si="1"/>
        <v>0.6972424709797873</v>
      </c>
      <c r="M84" s="207"/>
    </row>
    <row r="85" spans="1:13" ht="21" customHeight="1">
      <c r="A85" s="232"/>
      <c r="B85" s="247"/>
      <c r="C85" s="184" t="s">
        <v>42</v>
      </c>
      <c r="D85" s="185"/>
      <c r="E85" s="243">
        <v>926</v>
      </c>
      <c r="F85" s="243">
        <v>92695</v>
      </c>
      <c r="G85" s="243">
        <v>6050</v>
      </c>
      <c r="H85" s="228">
        <v>1164</v>
      </c>
      <c r="I85" s="228">
        <v>1164</v>
      </c>
      <c r="J85" s="221">
        <v>1164</v>
      </c>
      <c r="K85" s="271">
        <v>1163.59</v>
      </c>
      <c r="L85" s="334">
        <f t="shared" si="1"/>
        <v>0.999647766323024</v>
      </c>
      <c r="M85" s="208"/>
    </row>
    <row r="86" spans="1:13" ht="39.75" customHeight="1">
      <c r="A86" s="232"/>
      <c r="B86" s="247"/>
      <c r="C86" s="217"/>
      <c r="D86" s="218"/>
      <c r="E86" s="244"/>
      <c r="F86" s="244"/>
      <c r="G86" s="244"/>
      <c r="H86" s="229"/>
      <c r="I86" s="229"/>
      <c r="J86" s="222"/>
      <c r="K86" s="271"/>
      <c r="L86" s="335"/>
      <c r="M86" s="208"/>
    </row>
    <row r="87" spans="1:13" ht="4.5" customHeight="1">
      <c r="A87" s="232"/>
      <c r="B87" s="247"/>
      <c r="C87" s="210"/>
      <c r="D87" s="211"/>
      <c r="E87" s="245"/>
      <c r="F87" s="245"/>
      <c r="G87" s="245"/>
      <c r="H87" s="230"/>
      <c r="I87" s="230"/>
      <c r="J87" s="223"/>
      <c r="K87" s="271"/>
      <c r="L87" s="336"/>
      <c r="M87" s="208"/>
    </row>
    <row r="88" spans="1:13" ht="26.25" customHeight="1">
      <c r="A88" s="232"/>
      <c r="B88" s="247"/>
      <c r="C88" s="182" t="s">
        <v>43</v>
      </c>
      <c r="D88" s="183"/>
      <c r="E88" s="106">
        <v>921</v>
      </c>
      <c r="F88" s="106">
        <v>92195</v>
      </c>
      <c r="G88" s="106">
        <v>4210</v>
      </c>
      <c r="H88" s="112">
        <v>2000</v>
      </c>
      <c r="I88" s="112"/>
      <c r="J88" s="132">
        <v>2000</v>
      </c>
      <c r="K88" s="112">
        <v>1999.98</v>
      </c>
      <c r="L88" s="141">
        <f t="shared" si="1"/>
        <v>0.99999</v>
      </c>
      <c r="M88" s="208"/>
    </row>
    <row r="89" spans="1:13" ht="24" customHeight="1">
      <c r="A89" s="232"/>
      <c r="B89" s="235"/>
      <c r="C89" s="286" t="s">
        <v>44</v>
      </c>
      <c r="D89" s="287"/>
      <c r="E89" s="106">
        <v>926</v>
      </c>
      <c r="F89" s="106">
        <v>92605</v>
      </c>
      <c r="G89" s="106">
        <v>4210</v>
      </c>
      <c r="H89" s="112">
        <v>2000</v>
      </c>
      <c r="I89" s="112"/>
      <c r="J89" s="132">
        <v>2000</v>
      </c>
      <c r="K89" s="112">
        <v>2000</v>
      </c>
      <c r="L89" s="141">
        <f t="shared" si="1"/>
        <v>1</v>
      </c>
      <c r="M89" s="209"/>
    </row>
    <row r="90" spans="1:13" ht="15" customHeight="1">
      <c r="A90" s="233"/>
      <c r="B90" s="105" t="s">
        <v>8</v>
      </c>
      <c r="C90" s="238">
        <f>SUM(H84:H89)</f>
        <v>29802.46</v>
      </c>
      <c r="D90" s="259"/>
      <c r="E90" s="259"/>
      <c r="F90" s="259"/>
      <c r="G90" s="259"/>
      <c r="H90" s="260"/>
      <c r="I90" s="148">
        <f>SUM(I84:I89)</f>
        <v>1164</v>
      </c>
      <c r="J90" s="156">
        <f>SUM(J84:J89)</f>
        <v>29802</v>
      </c>
      <c r="K90" s="148">
        <f>SUM(K84:K89)</f>
        <v>22342.23</v>
      </c>
      <c r="L90" s="142">
        <f t="shared" si="1"/>
        <v>0.7496889470505335</v>
      </c>
      <c r="M90" s="134">
        <v>29802.46</v>
      </c>
    </row>
    <row r="91" spans="1:13" ht="33.75" customHeight="1">
      <c r="A91" s="246">
        <v>14</v>
      </c>
      <c r="B91" s="242" t="s">
        <v>21</v>
      </c>
      <c r="C91" s="184" t="s">
        <v>79</v>
      </c>
      <c r="D91" s="185"/>
      <c r="E91" s="243">
        <v>600</v>
      </c>
      <c r="F91" s="243">
        <v>60016</v>
      </c>
      <c r="G91" s="243">
        <v>6050</v>
      </c>
      <c r="H91" s="228">
        <v>8425.5</v>
      </c>
      <c r="I91" s="228">
        <v>8425.5</v>
      </c>
      <c r="J91" s="221">
        <v>8425.5</v>
      </c>
      <c r="K91" s="271">
        <v>8425.5</v>
      </c>
      <c r="L91" s="334">
        <f t="shared" si="1"/>
        <v>1</v>
      </c>
      <c r="M91" s="207"/>
    </row>
    <row r="92" spans="1:13" ht="9.75" customHeight="1">
      <c r="A92" s="246"/>
      <c r="B92" s="242"/>
      <c r="C92" s="217"/>
      <c r="D92" s="218"/>
      <c r="E92" s="244"/>
      <c r="F92" s="244"/>
      <c r="G92" s="244"/>
      <c r="H92" s="229"/>
      <c r="I92" s="229"/>
      <c r="J92" s="222"/>
      <c r="K92" s="271"/>
      <c r="L92" s="336"/>
      <c r="M92" s="208"/>
    </row>
    <row r="93" spans="1:13" ht="23.25" customHeight="1" hidden="1">
      <c r="A93" s="246"/>
      <c r="B93" s="242"/>
      <c r="C93" s="217"/>
      <c r="D93" s="218"/>
      <c r="E93" s="244"/>
      <c r="F93" s="244"/>
      <c r="G93" s="244"/>
      <c r="H93" s="229"/>
      <c r="I93" s="229"/>
      <c r="J93" s="222"/>
      <c r="K93" s="112"/>
      <c r="L93" s="142" t="e">
        <f t="shared" si="1"/>
        <v>#DIV/0!</v>
      </c>
      <c r="M93" s="208"/>
    </row>
    <row r="94" spans="1:13" ht="23.25" customHeight="1" hidden="1">
      <c r="A94" s="246"/>
      <c r="B94" s="242"/>
      <c r="C94" s="217"/>
      <c r="D94" s="218"/>
      <c r="E94" s="244"/>
      <c r="F94" s="244"/>
      <c r="G94" s="244"/>
      <c r="H94" s="229"/>
      <c r="I94" s="229"/>
      <c r="J94" s="222"/>
      <c r="K94" s="112"/>
      <c r="L94" s="142" t="e">
        <f t="shared" si="1"/>
        <v>#DIV/0!</v>
      </c>
      <c r="M94" s="208"/>
    </row>
    <row r="95" spans="1:13" ht="33.75" customHeight="1" hidden="1">
      <c r="A95" s="246"/>
      <c r="B95" s="242"/>
      <c r="C95" s="217"/>
      <c r="D95" s="218"/>
      <c r="E95" s="244"/>
      <c r="F95" s="244"/>
      <c r="G95" s="244"/>
      <c r="H95" s="229"/>
      <c r="I95" s="229"/>
      <c r="J95" s="222"/>
      <c r="K95" s="112"/>
      <c r="L95" s="142" t="e">
        <f t="shared" si="1"/>
        <v>#DIV/0!</v>
      </c>
      <c r="M95" s="208"/>
    </row>
    <row r="96" spans="1:13" ht="33.75" customHeight="1" hidden="1">
      <c r="A96" s="246"/>
      <c r="B96" s="242"/>
      <c r="C96" s="217"/>
      <c r="D96" s="218"/>
      <c r="E96" s="245"/>
      <c r="F96" s="245"/>
      <c r="G96" s="245"/>
      <c r="H96" s="230"/>
      <c r="I96" s="230"/>
      <c r="J96" s="223"/>
      <c r="K96" s="112"/>
      <c r="L96" s="142" t="e">
        <f t="shared" si="1"/>
        <v>#DIV/0!</v>
      </c>
      <c r="M96" s="208"/>
    </row>
    <row r="97" spans="1:13" ht="33.75" customHeight="1">
      <c r="A97" s="246"/>
      <c r="B97" s="288"/>
      <c r="C97" s="182" t="s">
        <v>81</v>
      </c>
      <c r="D97" s="183"/>
      <c r="E97" s="113">
        <v>926</v>
      </c>
      <c r="F97" s="106">
        <v>92695</v>
      </c>
      <c r="G97" s="106">
        <v>6050</v>
      </c>
      <c r="H97" s="112">
        <v>15774.5</v>
      </c>
      <c r="I97" s="112">
        <v>15774.5</v>
      </c>
      <c r="J97" s="132">
        <v>15774</v>
      </c>
      <c r="K97" s="112">
        <v>1000</v>
      </c>
      <c r="L97" s="141">
        <f t="shared" si="1"/>
        <v>0.06339546088500063</v>
      </c>
      <c r="M97" s="208"/>
    </row>
    <row r="98" spans="1:13" ht="28.5" customHeight="1">
      <c r="A98" s="246"/>
      <c r="B98" s="242"/>
      <c r="C98" s="210" t="s">
        <v>80</v>
      </c>
      <c r="D98" s="211"/>
      <c r="E98" s="102">
        <v>926</v>
      </c>
      <c r="F98" s="102">
        <v>92695</v>
      </c>
      <c r="G98" s="106">
        <v>421</v>
      </c>
      <c r="H98" s="112">
        <v>800</v>
      </c>
      <c r="I98" s="112"/>
      <c r="J98" s="132">
        <v>800</v>
      </c>
      <c r="K98" s="112">
        <v>800</v>
      </c>
      <c r="L98" s="141">
        <f t="shared" si="1"/>
        <v>1</v>
      </c>
      <c r="M98" s="208"/>
    </row>
    <row r="99" spans="1:13" s="177" customFormat="1" ht="12.75" customHeight="1">
      <c r="A99" s="246"/>
      <c r="B99" s="242"/>
      <c r="C99" s="184" t="s">
        <v>69</v>
      </c>
      <c r="D99" s="185"/>
      <c r="E99" s="243">
        <v>750</v>
      </c>
      <c r="F99" s="243">
        <v>75075</v>
      </c>
      <c r="G99" s="243">
        <v>4210</v>
      </c>
      <c r="H99" s="228">
        <v>200.5</v>
      </c>
      <c r="I99" s="228"/>
      <c r="J99" s="221">
        <v>201</v>
      </c>
      <c r="K99" s="271">
        <v>198.56</v>
      </c>
      <c r="L99" s="334">
        <f t="shared" si="1"/>
        <v>0.9878606965174129</v>
      </c>
      <c r="M99" s="208"/>
    </row>
    <row r="100" spans="1:13" s="177" customFormat="1" ht="5.25" customHeight="1">
      <c r="A100" s="246"/>
      <c r="B100" s="242"/>
      <c r="C100" s="217"/>
      <c r="D100" s="218"/>
      <c r="E100" s="244"/>
      <c r="F100" s="244"/>
      <c r="G100" s="245"/>
      <c r="H100" s="230"/>
      <c r="I100" s="230"/>
      <c r="J100" s="223"/>
      <c r="K100" s="271"/>
      <c r="L100" s="336"/>
      <c r="M100" s="208"/>
    </row>
    <row r="101" spans="1:13" ht="15" customHeight="1">
      <c r="A101" s="246"/>
      <c r="B101" s="242"/>
      <c r="C101" s="210"/>
      <c r="D101" s="211"/>
      <c r="E101" s="245"/>
      <c r="F101" s="245"/>
      <c r="G101" s="106">
        <v>4300</v>
      </c>
      <c r="H101" s="112">
        <v>900.5</v>
      </c>
      <c r="I101" s="112"/>
      <c r="J101" s="132">
        <v>901</v>
      </c>
      <c r="K101" s="112">
        <v>900</v>
      </c>
      <c r="L101" s="141">
        <f t="shared" si="1"/>
        <v>0.9988901220865705</v>
      </c>
      <c r="M101" s="209"/>
    </row>
    <row r="102" spans="1:13" ht="15">
      <c r="A102" s="246"/>
      <c r="B102" s="105" t="s">
        <v>8</v>
      </c>
      <c r="C102" s="238">
        <f>SUM(H91:H101)</f>
        <v>26101</v>
      </c>
      <c r="D102" s="259"/>
      <c r="E102" s="259"/>
      <c r="F102" s="259"/>
      <c r="G102" s="259"/>
      <c r="H102" s="260"/>
      <c r="I102" s="148">
        <f>SUM(I91:I101)</f>
        <v>24200</v>
      </c>
      <c r="J102" s="156">
        <f>SUM(J91:J101)</f>
        <v>26101.5</v>
      </c>
      <c r="K102" s="148">
        <f>SUM(K91:K101)</f>
        <v>11324.06</v>
      </c>
      <c r="L102" s="142">
        <f t="shared" si="1"/>
        <v>0.43384709691013923</v>
      </c>
      <c r="M102" s="134">
        <v>26101.71</v>
      </c>
    </row>
    <row r="103" spans="1:13" ht="32.25" customHeight="1">
      <c r="A103" s="246">
        <v>15</v>
      </c>
      <c r="B103" s="124" t="s">
        <v>22</v>
      </c>
      <c r="C103" s="182" t="s">
        <v>88</v>
      </c>
      <c r="D103" s="183"/>
      <c r="E103" s="106">
        <v>600</v>
      </c>
      <c r="F103" s="106">
        <v>60016</v>
      </c>
      <c r="G103" s="106">
        <v>6050</v>
      </c>
      <c r="H103" s="112">
        <v>14876.08</v>
      </c>
      <c r="I103" s="112">
        <v>14876.08</v>
      </c>
      <c r="J103" s="132">
        <v>14876</v>
      </c>
      <c r="K103" s="149">
        <v>14870.7</v>
      </c>
      <c r="L103" s="141">
        <f t="shared" si="1"/>
        <v>0.9996437214304921</v>
      </c>
      <c r="M103" s="135"/>
    </row>
    <row r="104" spans="1:13" ht="15">
      <c r="A104" s="246"/>
      <c r="B104" s="105" t="s">
        <v>8</v>
      </c>
      <c r="C104" s="249">
        <f>SUM(H103:H103)</f>
        <v>14876.08</v>
      </c>
      <c r="D104" s="250"/>
      <c r="E104" s="250"/>
      <c r="F104" s="250"/>
      <c r="G104" s="250"/>
      <c r="H104" s="251"/>
      <c r="I104" s="148">
        <f>SUM(I103:I103)</f>
        <v>14876.08</v>
      </c>
      <c r="J104" s="156">
        <f>SUM(J103:J103)</f>
        <v>14876</v>
      </c>
      <c r="K104" s="148">
        <f>SUM(K103:K103)</f>
        <v>14870.7</v>
      </c>
      <c r="L104" s="142">
        <f t="shared" si="1"/>
        <v>0.9996437214304921</v>
      </c>
      <c r="M104" s="134">
        <v>14901.23</v>
      </c>
    </row>
    <row r="105" spans="1:13" ht="22.5" customHeight="1">
      <c r="A105" s="246">
        <v>16</v>
      </c>
      <c r="B105" s="234" t="s">
        <v>23</v>
      </c>
      <c r="C105" s="184" t="s">
        <v>53</v>
      </c>
      <c r="D105" s="185"/>
      <c r="E105" s="243">
        <v>926</v>
      </c>
      <c r="F105" s="243">
        <v>92695</v>
      </c>
      <c r="G105" s="243">
        <v>6050</v>
      </c>
      <c r="H105" s="228">
        <v>27749.95</v>
      </c>
      <c r="I105" s="228">
        <v>27749.95</v>
      </c>
      <c r="J105" s="221">
        <v>27750</v>
      </c>
      <c r="K105" s="271">
        <v>27574</v>
      </c>
      <c r="L105" s="334">
        <f t="shared" si="1"/>
        <v>0.9936576576576577</v>
      </c>
      <c r="M105" s="207"/>
    </row>
    <row r="106" spans="1:13" ht="22.5" customHeight="1">
      <c r="A106" s="246"/>
      <c r="B106" s="247"/>
      <c r="C106" s="217"/>
      <c r="D106" s="218"/>
      <c r="E106" s="244"/>
      <c r="F106" s="244"/>
      <c r="G106" s="244"/>
      <c r="H106" s="229"/>
      <c r="I106" s="229"/>
      <c r="J106" s="222"/>
      <c r="K106" s="271"/>
      <c r="L106" s="336"/>
      <c r="M106" s="208"/>
    </row>
    <row r="107" spans="1:13" ht="33.75" customHeight="1" hidden="1">
      <c r="A107" s="246"/>
      <c r="B107" s="247"/>
      <c r="C107" s="217"/>
      <c r="D107" s="218"/>
      <c r="E107" s="110">
        <v>926</v>
      </c>
      <c r="F107" s="110">
        <v>92695</v>
      </c>
      <c r="G107" s="110">
        <v>6050</v>
      </c>
      <c r="H107" s="229"/>
      <c r="I107" s="229"/>
      <c r="J107" s="222"/>
      <c r="K107" s="112"/>
      <c r="L107" s="141" t="e">
        <f t="shared" si="1"/>
        <v>#DIV/0!</v>
      </c>
      <c r="M107" s="208"/>
    </row>
    <row r="108" spans="1:13" ht="24.75" customHeight="1" hidden="1">
      <c r="A108" s="246"/>
      <c r="B108" s="247"/>
      <c r="C108" s="217"/>
      <c r="D108" s="218"/>
      <c r="E108" s="110">
        <v>926</v>
      </c>
      <c r="F108" s="110">
        <v>92695</v>
      </c>
      <c r="G108" s="110">
        <v>6050</v>
      </c>
      <c r="H108" s="229"/>
      <c r="I108" s="229"/>
      <c r="J108" s="222"/>
      <c r="K108" s="112"/>
      <c r="L108" s="141" t="e">
        <f t="shared" si="1"/>
        <v>#DIV/0!</v>
      </c>
      <c r="M108" s="208"/>
    </row>
    <row r="109" spans="1:13" ht="6" customHeight="1" hidden="1">
      <c r="A109" s="246"/>
      <c r="B109" s="247"/>
      <c r="C109" s="217"/>
      <c r="D109" s="218"/>
      <c r="E109" s="110">
        <v>926</v>
      </c>
      <c r="F109" s="110">
        <v>92695</v>
      </c>
      <c r="G109" s="110">
        <v>6050</v>
      </c>
      <c r="H109" s="229"/>
      <c r="I109" s="229"/>
      <c r="J109" s="222"/>
      <c r="K109" s="112"/>
      <c r="L109" s="141" t="e">
        <f t="shared" si="1"/>
        <v>#DIV/0!</v>
      </c>
      <c r="M109" s="208"/>
    </row>
    <row r="110" spans="1:13" ht="28.5" customHeight="1" hidden="1">
      <c r="A110" s="246"/>
      <c r="B110" s="247"/>
      <c r="C110" s="217"/>
      <c r="D110" s="218"/>
      <c r="E110" s="110">
        <v>926</v>
      </c>
      <c r="F110" s="110">
        <v>92695</v>
      </c>
      <c r="G110" s="110">
        <v>6050</v>
      </c>
      <c r="H110" s="229"/>
      <c r="I110" s="229"/>
      <c r="J110" s="222"/>
      <c r="K110" s="112"/>
      <c r="L110" s="141" t="e">
        <f t="shared" si="1"/>
        <v>#DIV/0!</v>
      </c>
      <c r="M110" s="208"/>
    </row>
    <row r="111" spans="1:13" ht="26.25" customHeight="1" hidden="1">
      <c r="A111" s="246"/>
      <c r="B111" s="247"/>
      <c r="C111" s="217"/>
      <c r="D111" s="218"/>
      <c r="E111" s="110">
        <v>926</v>
      </c>
      <c r="F111" s="110">
        <v>92695</v>
      </c>
      <c r="G111" s="110">
        <v>6050</v>
      </c>
      <c r="H111" s="229"/>
      <c r="I111" s="229"/>
      <c r="J111" s="222"/>
      <c r="K111" s="112"/>
      <c r="L111" s="141" t="e">
        <f t="shared" si="1"/>
        <v>#DIV/0!</v>
      </c>
      <c r="M111" s="208"/>
    </row>
    <row r="112" spans="1:13" ht="28.5" customHeight="1" hidden="1">
      <c r="A112" s="246"/>
      <c r="B112" s="247"/>
      <c r="C112" s="210"/>
      <c r="D112" s="211"/>
      <c r="E112" s="110">
        <v>926</v>
      </c>
      <c r="F112" s="110">
        <v>92695</v>
      </c>
      <c r="G112" s="110">
        <v>6050</v>
      </c>
      <c r="H112" s="230"/>
      <c r="I112" s="230"/>
      <c r="J112" s="223"/>
      <c r="K112" s="112"/>
      <c r="L112" s="141" t="e">
        <f t="shared" si="1"/>
        <v>#DIV/0!</v>
      </c>
      <c r="M112" s="208"/>
    </row>
    <row r="113" spans="1:13" ht="14.25" customHeight="1">
      <c r="A113" s="246"/>
      <c r="B113" s="247"/>
      <c r="C113" s="184" t="s">
        <v>51</v>
      </c>
      <c r="D113" s="185"/>
      <c r="E113" s="243">
        <v>750</v>
      </c>
      <c r="F113" s="243">
        <v>75075</v>
      </c>
      <c r="G113" s="106">
        <v>4300</v>
      </c>
      <c r="H113" s="112">
        <v>3380</v>
      </c>
      <c r="I113" s="112"/>
      <c r="J113" s="132">
        <v>3380</v>
      </c>
      <c r="K113" s="112">
        <v>3380</v>
      </c>
      <c r="L113" s="141">
        <f t="shared" si="1"/>
        <v>1</v>
      </c>
      <c r="M113" s="208"/>
    </row>
    <row r="114" spans="1:13" ht="14.25" customHeight="1">
      <c r="A114" s="246"/>
      <c r="B114" s="247"/>
      <c r="C114" s="210"/>
      <c r="D114" s="211"/>
      <c r="E114" s="245"/>
      <c r="F114" s="245"/>
      <c r="G114" s="106">
        <v>4210</v>
      </c>
      <c r="H114" s="112">
        <v>620</v>
      </c>
      <c r="I114" s="112"/>
      <c r="J114" s="132">
        <v>620</v>
      </c>
      <c r="K114" s="112">
        <v>620</v>
      </c>
      <c r="L114" s="141">
        <f t="shared" si="1"/>
        <v>1</v>
      </c>
      <c r="M114" s="208"/>
    </row>
    <row r="115" spans="1:13" ht="20.25" customHeight="1">
      <c r="A115" s="246"/>
      <c r="B115" s="247"/>
      <c r="C115" s="252" t="s">
        <v>52</v>
      </c>
      <c r="D115" s="289"/>
      <c r="E115" s="243">
        <v>750</v>
      </c>
      <c r="F115" s="243">
        <v>75075</v>
      </c>
      <c r="G115" s="106">
        <v>4210</v>
      </c>
      <c r="H115" s="112">
        <v>556</v>
      </c>
      <c r="I115" s="112"/>
      <c r="J115" s="132">
        <v>556</v>
      </c>
      <c r="K115" s="112">
        <v>555.53</v>
      </c>
      <c r="L115" s="141">
        <f t="shared" si="1"/>
        <v>0.9991546762589928</v>
      </c>
      <c r="M115" s="208"/>
    </row>
    <row r="116" spans="1:13" ht="15" customHeight="1">
      <c r="A116" s="246"/>
      <c r="B116" s="235"/>
      <c r="C116" s="256"/>
      <c r="D116" s="290"/>
      <c r="E116" s="245"/>
      <c r="F116" s="245"/>
      <c r="G116" s="106">
        <v>4300</v>
      </c>
      <c r="H116" s="112">
        <v>444</v>
      </c>
      <c r="I116" s="112"/>
      <c r="J116" s="132">
        <v>444</v>
      </c>
      <c r="K116" s="112">
        <v>444</v>
      </c>
      <c r="L116" s="141">
        <f t="shared" si="1"/>
        <v>1</v>
      </c>
      <c r="M116" s="136"/>
    </row>
    <row r="117" spans="1:13" ht="15">
      <c r="A117" s="246"/>
      <c r="B117" s="105" t="s">
        <v>8</v>
      </c>
      <c r="C117" s="249">
        <f>SUM(H105:H116)</f>
        <v>32749.95</v>
      </c>
      <c r="D117" s="250"/>
      <c r="E117" s="250"/>
      <c r="F117" s="250"/>
      <c r="G117" s="250"/>
      <c r="H117" s="251"/>
      <c r="I117" s="148">
        <f>SUM(I105:I115)</f>
        <v>27749.95</v>
      </c>
      <c r="J117" s="156">
        <f>SUM(J105:J116)</f>
        <v>32750</v>
      </c>
      <c r="K117" s="148">
        <f>SUM(K105:K116)</f>
        <v>32573.53</v>
      </c>
      <c r="L117" s="144">
        <f t="shared" si="1"/>
        <v>0.9946116030534351</v>
      </c>
      <c r="M117" s="134">
        <v>32749.95</v>
      </c>
    </row>
    <row r="118" spans="1:13" ht="60" customHeight="1">
      <c r="A118" s="246">
        <v>17</v>
      </c>
      <c r="B118" s="234" t="s">
        <v>24</v>
      </c>
      <c r="C118" s="182" t="s">
        <v>71</v>
      </c>
      <c r="D118" s="183"/>
      <c r="E118" s="106">
        <v>926</v>
      </c>
      <c r="F118" s="106">
        <v>92695</v>
      </c>
      <c r="G118" s="102">
        <v>6050</v>
      </c>
      <c r="H118" s="152">
        <v>12515</v>
      </c>
      <c r="I118" s="149">
        <v>12515</v>
      </c>
      <c r="J118" s="160">
        <v>12515</v>
      </c>
      <c r="K118" s="112">
        <v>1000</v>
      </c>
      <c r="L118" s="145">
        <f t="shared" si="1"/>
        <v>0.07990411506192568</v>
      </c>
      <c r="M118" s="207"/>
    </row>
    <row r="119" spans="1:13" ht="15" customHeight="1">
      <c r="A119" s="246"/>
      <c r="B119" s="247"/>
      <c r="C119" s="252" t="s">
        <v>72</v>
      </c>
      <c r="D119" s="289"/>
      <c r="E119" s="243">
        <v>750</v>
      </c>
      <c r="F119" s="293">
        <v>75075</v>
      </c>
      <c r="G119" s="190">
        <v>4210</v>
      </c>
      <c r="H119" s="191">
        <v>650</v>
      </c>
      <c r="I119" s="271"/>
      <c r="J119" s="181">
        <v>650</v>
      </c>
      <c r="K119" s="271">
        <v>650</v>
      </c>
      <c r="L119" s="291">
        <v>0.9946116030534351</v>
      </c>
      <c r="M119" s="208"/>
    </row>
    <row r="120" spans="1:13" ht="2.25" customHeight="1">
      <c r="A120" s="246"/>
      <c r="B120" s="247"/>
      <c r="C120" s="254"/>
      <c r="D120" s="292"/>
      <c r="E120" s="244"/>
      <c r="F120" s="294"/>
      <c r="G120" s="190"/>
      <c r="H120" s="191"/>
      <c r="I120" s="271"/>
      <c r="J120" s="181"/>
      <c r="K120" s="271"/>
      <c r="L120" s="291"/>
      <c r="M120" s="208"/>
    </row>
    <row r="121" spans="1:13" ht="15" customHeight="1">
      <c r="A121" s="246"/>
      <c r="B121" s="235"/>
      <c r="C121" s="256"/>
      <c r="D121" s="290"/>
      <c r="E121" s="245"/>
      <c r="F121" s="295"/>
      <c r="G121" s="190"/>
      <c r="H121" s="191"/>
      <c r="I121" s="271"/>
      <c r="J121" s="181"/>
      <c r="K121" s="271"/>
      <c r="L121" s="291"/>
      <c r="M121" s="137"/>
    </row>
    <row r="122" spans="1:13" ht="14.25" customHeight="1">
      <c r="A122" s="246"/>
      <c r="B122" s="105" t="s">
        <v>8</v>
      </c>
      <c r="C122" s="241">
        <f>SUM(H118:H121)</f>
        <v>13165</v>
      </c>
      <c r="D122" s="241"/>
      <c r="E122" s="241"/>
      <c r="F122" s="241"/>
      <c r="G122" s="241"/>
      <c r="H122" s="241"/>
      <c r="I122" s="148">
        <f>SUM(I118:I120)</f>
        <v>12515</v>
      </c>
      <c r="J122" s="156">
        <f>SUM(J118:J121)</f>
        <v>13165</v>
      </c>
      <c r="K122" s="148">
        <f>SUM(K118:K121)</f>
        <v>1650</v>
      </c>
      <c r="L122" s="142">
        <f>K122/J122*100%</f>
        <v>0.12533232054690469</v>
      </c>
      <c r="M122" s="134">
        <v>13165.48</v>
      </c>
    </row>
    <row r="123" spans="1:13" ht="141" customHeight="1">
      <c r="A123" s="231">
        <v>18</v>
      </c>
      <c r="B123" s="234" t="s">
        <v>25</v>
      </c>
      <c r="C123" s="182" t="s">
        <v>89</v>
      </c>
      <c r="D123" s="183"/>
      <c r="E123" s="106">
        <v>926</v>
      </c>
      <c r="F123" s="106">
        <v>92695</v>
      </c>
      <c r="G123" s="106">
        <v>6050</v>
      </c>
      <c r="H123" s="112">
        <v>500</v>
      </c>
      <c r="I123" s="112">
        <v>500</v>
      </c>
      <c r="J123" s="162">
        <v>500</v>
      </c>
      <c r="K123" s="150">
        <v>500</v>
      </c>
      <c r="L123" s="145">
        <f>K123/J123*100%</f>
        <v>1</v>
      </c>
      <c r="M123" s="207"/>
    </row>
    <row r="124" spans="1:13" ht="44.25" customHeight="1">
      <c r="A124" s="232"/>
      <c r="B124" s="247"/>
      <c r="C124" s="182" t="s">
        <v>110</v>
      </c>
      <c r="D124" s="183"/>
      <c r="E124" s="102">
        <v>600</v>
      </c>
      <c r="F124" s="102">
        <v>60016</v>
      </c>
      <c r="G124" s="106">
        <v>4270</v>
      </c>
      <c r="H124" s="112">
        <v>16110</v>
      </c>
      <c r="I124" s="112"/>
      <c r="J124" s="162">
        <v>16110</v>
      </c>
      <c r="K124" s="150">
        <v>16110</v>
      </c>
      <c r="L124" s="145">
        <f>K124/J124*100%</f>
        <v>1</v>
      </c>
      <c r="M124" s="208"/>
    </row>
    <row r="125" spans="1:13" ht="32.25" customHeight="1">
      <c r="A125" s="232"/>
      <c r="B125" s="247"/>
      <c r="C125" s="184" t="s">
        <v>70</v>
      </c>
      <c r="D125" s="185"/>
      <c r="E125" s="243">
        <v>750</v>
      </c>
      <c r="F125" s="243">
        <v>75075</v>
      </c>
      <c r="G125" s="106">
        <v>4210</v>
      </c>
      <c r="H125" s="150">
        <v>283</v>
      </c>
      <c r="I125" s="150"/>
      <c r="J125" s="162">
        <v>283</v>
      </c>
      <c r="K125" s="150">
        <v>282.4</v>
      </c>
      <c r="L125" s="145">
        <f>K125/J125*100%</f>
        <v>0.9978798586572437</v>
      </c>
      <c r="M125" s="208"/>
    </row>
    <row r="126" spans="1:13" ht="32.25" customHeight="1">
      <c r="A126" s="232"/>
      <c r="B126" s="247"/>
      <c r="C126" s="217"/>
      <c r="D126" s="218"/>
      <c r="E126" s="244"/>
      <c r="F126" s="244"/>
      <c r="G126" s="243">
        <v>4300</v>
      </c>
      <c r="H126" s="150">
        <v>333</v>
      </c>
      <c r="I126" s="150"/>
      <c r="J126" s="162">
        <v>333</v>
      </c>
      <c r="K126" s="150">
        <v>332.1</v>
      </c>
      <c r="L126" s="145">
        <f>K126/J126*100%</f>
        <v>0.9972972972972973</v>
      </c>
      <c r="M126" s="208"/>
    </row>
    <row r="127" spans="1:13" ht="0.75" customHeight="1" hidden="1">
      <c r="A127" s="232"/>
      <c r="B127" s="235"/>
      <c r="C127" s="210"/>
      <c r="D127" s="211"/>
      <c r="E127" s="245"/>
      <c r="F127" s="245"/>
      <c r="G127" s="245"/>
      <c r="H127" s="150"/>
      <c r="I127" s="150"/>
      <c r="J127" s="162"/>
      <c r="K127" s="146"/>
      <c r="L127" s="146"/>
      <c r="M127" s="209"/>
    </row>
    <row r="128" spans="1:13" ht="15">
      <c r="A128" s="233"/>
      <c r="B128" s="105" t="s">
        <v>8</v>
      </c>
      <c r="C128" s="238">
        <f>SUM(H123:H126)</f>
        <v>17226</v>
      </c>
      <c r="D128" s="239"/>
      <c r="E128" s="239"/>
      <c r="F128" s="239"/>
      <c r="G128" s="239"/>
      <c r="H128" s="240"/>
      <c r="I128" s="148">
        <f>SUM(I123:I126)</f>
        <v>500</v>
      </c>
      <c r="J128" s="156">
        <f>SUM(J123:J126)</f>
        <v>17226</v>
      </c>
      <c r="K128" s="148">
        <f>SUM(K123:K126)</f>
        <v>17224.5</v>
      </c>
      <c r="L128" s="144">
        <f>K128/J128*100%</f>
        <v>0.9999129223267155</v>
      </c>
      <c r="M128" s="134">
        <v>17226.47</v>
      </c>
    </row>
    <row r="129" spans="1:13" ht="61.5" customHeight="1">
      <c r="A129" s="246">
        <v>19</v>
      </c>
      <c r="B129" s="242" t="s">
        <v>26</v>
      </c>
      <c r="C129" s="184" t="s">
        <v>98</v>
      </c>
      <c r="D129" s="185"/>
      <c r="E129" s="102">
        <v>926</v>
      </c>
      <c r="F129" s="102">
        <v>92695</v>
      </c>
      <c r="G129" s="102">
        <v>6050</v>
      </c>
      <c r="H129" s="149">
        <v>1000</v>
      </c>
      <c r="I129" s="149">
        <v>1000</v>
      </c>
      <c r="J129" s="160">
        <v>1000</v>
      </c>
      <c r="K129" s="112">
        <v>1000</v>
      </c>
      <c r="L129" s="145">
        <f>K129/J129*100%</f>
        <v>1</v>
      </c>
      <c r="M129" s="207"/>
    </row>
    <row r="130" spans="1:13" ht="14.25" customHeight="1" hidden="1">
      <c r="A130" s="246"/>
      <c r="B130" s="242"/>
      <c r="C130" s="125"/>
      <c r="D130" s="126"/>
      <c r="E130" s="108"/>
      <c r="F130" s="108"/>
      <c r="G130" s="108"/>
      <c r="H130" s="143"/>
      <c r="I130" s="143"/>
      <c r="J130" s="158"/>
      <c r="K130" s="112"/>
      <c r="L130" s="112"/>
      <c r="M130" s="208"/>
    </row>
    <row r="131" spans="1:13" ht="47.25" customHeight="1">
      <c r="A131" s="246"/>
      <c r="B131" s="242"/>
      <c r="C131" s="182" t="s">
        <v>114</v>
      </c>
      <c r="D131" s="183"/>
      <c r="E131" s="106">
        <v>600</v>
      </c>
      <c r="F131" s="106">
        <v>60016</v>
      </c>
      <c r="G131" s="106">
        <v>4270</v>
      </c>
      <c r="H131" s="112">
        <v>12051.23</v>
      </c>
      <c r="I131" s="112"/>
      <c r="J131" s="132">
        <v>12051</v>
      </c>
      <c r="K131" s="112">
        <v>12051</v>
      </c>
      <c r="L131" s="145">
        <f aca="true" t="shared" si="2" ref="L131:L155">K131/J131*100%</f>
        <v>1</v>
      </c>
      <c r="M131" s="208"/>
    </row>
    <row r="132" spans="1:13" ht="47.25" customHeight="1">
      <c r="A132" s="246"/>
      <c r="B132" s="242"/>
      <c r="C132" s="182" t="s">
        <v>43</v>
      </c>
      <c r="D132" s="183"/>
      <c r="E132" s="106">
        <v>926</v>
      </c>
      <c r="F132" s="106">
        <v>92605</v>
      </c>
      <c r="G132" s="106">
        <v>4210</v>
      </c>
      <c r="H132" s="112">
        <v>1200</v>
      </c>
      <c r="I132" s="112"/>
      <c r="J132" s="132">
        <v>1200</v>
      </c>
      <c r="K132" s="112">
        <v>1190</v>
      </c>
      <c r="L132" s="145">
        <f t="shared" si="2"/>
        <v>0.9916666666666667</v>
      </c>
      <c r="M132" s="208"/>
    </row>
    <row r="133" spans="1:13" ht="45.75" customHeight="1">
      <c r="A133" s="246"/>
      <c r="B133" s="242"/>
      <c r="C133" s="182" t="s">
        <v>100</v>
      </c>
      <c r="D133" s="183"/>
      <c r="E133" s="106">
        <v>750</v>
      </c>
      <c r="F133" s="106">
        <v>75075</v>
      </c>
      <c r="G133" s="106">
        <v>4300</v>
      </c>
      <c r="H133" s="112">
        <v>650</v>
      </c>
      <c r="I133" s="112"/>
      <c r="J133" s="132">
        <v>650</v>
      </c>
      <c r="K133" s="112">
        <v>649.99</v>
      </c>
      <c r="L133" s="145">
        <f t="shared" si="2"/>
        <v>0.9999846153846154</v>
      </c>
      <c r="M133" s="209"/>
    </row>
    <row r="134" spans="1:13" ht="15">
      <c r="A134" s="246"/>
      <c r="B134" s="105" t="s">
        <v>8</v>
      </c>
      <c r="C134" s="238">
        <f>SUM(H129:H133)</f>
        <v>14901.23</v>
      </c>
      <c r="D134" s="239"/>
      <c r="E134" s="239"/>
      <c r="F134" s="239"/>
      <c r="G134" s="239"/>
      <c r="H134" s="240"/>
      <c r="I134" s="148">
        <f>SUM(I129:I133)</f>
        <v>1000</v>
      </c>
      <c r="J134" s="156">
        <f>SUM(J129:J133)</f>
        <v>14901</v>
      </c>
      <c r="K134" s="148">
        <f>SUM(K129:K133)</f>
        <v>14890.99</v>
      </c>
      <c r="L134" s="142">
        <f t="shared" si="2"/>
        <v>0.9993282330044964</v>
      </c>
      <c r="M134" s="134">
        <v>14901.23</v>
      </c>
    </row>
    <row r="135" spans="1:13" ht="45.75" customHeight="1">
      <c r="A135" s="246">
        <v>20</v>
      </c>
      <c r="B135" s="242" t="s">
        <v>27</v>
      </c>
      <c r="C135" s="184" t="s">
        <v>94</v>
      </c>
      <c r="D135" s="297"/>
      <c r="E135" s="190">
        <v>926</v>
      </c>
      <c r="F135" s="190">
        <v>92695</v>
      </c>
      <c r="G135" s="190">
        <v>6050</v>
      </c>
      <c r="H135" s="271">
        <v>1098</v>
      </c>
      <c r="I135" s="228">
        <v>1098</v>
      </c>
      <c r="J135" s="221">
        <v>1098</v>
      </c>
      <c r="K135" s="271">
        <v>1097.5</v>
      </c>
      <c r="L135" s="334">
        <f t="shared" si="2"/>
        <v>0.9995446265938069</v>
      </c>
      <c r="M135" s="207"/>
    </row>
    <row r="136" spans="1:13" ht="3" customHeight="1">
      <c r="A136" s="246"/>
      <c r="B136" s="242"/>
      <c r="C136" s="217"/>
      <c r="D136" s="298"/>
      <c r="E136" s="190"/>
      <c r="F136" s="190"/>
      <c r="G136" s="190"/>
      <c r="H136" s="271"/>
      <c r="I136" s="229"/>
      <c r="J136" s="222"/>
      <c r="K136" s="271"/>
      <c r="L136" s="335"/>
      <c r="M136" s="208"/>
    </row>
    <row r="137" spans="1:13" ht="18" customHeight="1">
      <c r="A137" s="246"/>
      <c r="B137" s="242"/>
      <c r="C137" s="210"/>
      <c r="D137" s="301"/>
      <c r="E137" s="190"/>
      <c r="F137" s="190"/>
      <c r="G137" s="190"/>
      <c r="H137" s="271"/>
      <c r="I137" s="230"/>
      <c r="J137" s="223"/>
      <c r="K137" s="271"/>
      <c r="L137" s="336"/>
      <c r="M137" s="208"/>
    </row>
    <row r="138" spans="1:13" ht="18" customHeight="1">
      <c r="A138" s="246"/>
      <c r="B138" s="124"/>
      <c r="C138" s="182" t="s">
        <v>111</v>
      </c>
      <c r="D138" s="183"/>
      <c r="E138" s="106">
        <v>600</v>
      </c>
      <c r="F138" s="106">
        <v>60016</v>
      </c>
      <c r="G138" s="106">
        <v>4270</v>
      </c>
      <c r="H138" s="112">
        <v>15244</v>
      </c>
      <c r="I138" s="168"/>
      <c r="J138" s="157">
        <v>15244</v>
      </c>
      <c r="K138" s="143">
        <v>15244</v>
      </c>
      <c r="L138" s="145">
        <f t="shared" si="2"/>
        <v>1</v>
      </c>
      <c r="M138" s="136"/>
    </row>
    <row r="139" spans="1:13" ht="15">
      <c r="A139" s="246"/>
      <c r="B139" s="117" t="s">
        <v>8</v>
      </c>
      <c r="C139" s="249">
        <f>SUM(H135:H138)</f>
        <v>16342</v>
      </c>
      <c r="D139" s="250"/>
      <c r="E139" s="250"/>
      <c r="F139" s="250"/>
      <c r="G139" s="250"/>
      <c r="H139" s="251"/>
      <c r="I139" s="148">
        <f>SUM(I135:I137)</f>
        <v>1098</v>
      </c>
      <c r="J139" s="156">
        <f>SUM(J135:J138)</f>
        <v>16342</v>
      </c>
      <c r="K139" s="148">
        <f>SUM(K135:K138)</f>
        <v>16341.5</v>
      </c>
      <c r="L139" s="144">
        <f t="shared" si="2"/>
        <v>0.9999694039897198</v>
      </c>
      <c r="M139" s="135">
        <v>16342.23</v>
      </c>
    </row>
    <row r="140" spans="1:13" ht="34.5" customHeight="1">
      <c r="A140" s="296">
        <v>21</v>
      </c>
      <c r="B140" s="234" t="s">
        <v>35</v>
      </c>
      <c r="C140" s="297" t="s">
        <v>95</v>
      </c>
      <c r="D140" s="297"/>
      <c r="E140" s="243">
        <v>926</v>
      </c>
      <c r="F140" s="299">
        <v>92695</v>
      </c>
      <c r="G140" s="243">
        <v>6050</v>
      </c>
      <c r="H140" s="305">
        <v>1500</v>
      </c>
      <c r="I140" s="228">
        <v>1500</v>
      </c>
      <c r="J140" s="307">
        <v>1500</v>
      </c>
      <c r="K140" s="271">
        <v>1500</v>
      </c>
      <c r="L140" s="334">
        <f t="shared" si="2"/>
        <v>1</v>
      </c>
      <c r="M140" s="207"/>
    </row>
    <row r="141" spans="1:13" ht="34.5" customHeight="1">
      <c r="A141" s="296"/>
      <c r="B141" s="247"/>
      <c r="C141" s="298"/>
      <c r="D141" s="298"/>
      <c r="E141" s="244"/>
      <c r="F141" s="300"/>
      <c r="G141" s="244"/>
      <c r="H141" s="306"/>
      <c r="I141" s="229"/>
      <c r="J141" s="308"/>
      <c r="K141" s="271"/>
      <c r="L141" s="335"/>
      <c r="M141" s="208"/>
    </row>
    <row r="142" spans="1:13" ht="24.75" customHeight="1">
      <c r="A142" s="296"/>
      <c r="B142" s="247"/>
      <c r="C142" s="298"/>
      <c r="D142" s="298"/>
      <c r="E142" s="244"/>
      <c r="F142" s="300"/>
      <c r="G142" s="244"/>
      <c r="H142" s="306"/>
      <c r="I142" s="229"/>
      <c r="J142" s="308"/>
      <c r="K142" s="271"/>
      <c r="L142" s="336"/>
      <c r="M142" s="208"/>
    </row>
    <row r="143" spans="1:13" ht="30" customHeight="1">
      <c r="A143" s="296"/>
      <c r="B143" s="122"/>
      <c r="C143" s="182" t="s">
        <v>119</v>
      </c>
      <c r="D143" s="183"/>
      <c r="E143" s="106">
        <v>926</v>
      </c>
      <c r="F143" s="118">
        <v>92695</v>
      </c>
      <c r="G143" s="106">
        <v>6050</v>
      </c>
      <c r="H143" s="172">
        <v>6000</v>
      </c>
      <c r="I143" s="112">
        <v>6000</v>
      </c>
      <c r="J143" s="163">
        <v>6000</v>
      </c>
      <c r="K143" s="112">
        <v>0</v>
      </c>
      <c r="L143" s="145">
        <f t="shared" si="2"/>
        <v>0</v>
      </c>
      <c r="M143" s="136"/>
    </row>
    <row r="144" spans="1:13" ht="29.25" customHeight="1">
      <c r="A144" s="296"/>
      <c r="B144" s="123"/>
      <c r="C144" s="182" t="s">
        <v>118</v>
      </c>
      <c r="D144" s="183"/>
      <c r="E144" s="106">
        <v>600</v>
      </c>
      <c r="F144" s="118">
        <v>60016</v>
      </c>
      <c r="G144" s="106">
        <v>4270</v>
      </c>
      <c r="H144" s="172">
        <v>7826</v>
      </c>
      <c r="I144" s="112"/>
      <c r="J144" s="163">
        <v>7826</v>
      </c>
      <c r="K144" s="112">
        <v>7826</v>
      </c>
      <c r="L144" s="141">
        <f t="shared" si="2"/>
        <v>1</v>
      </c>
      <c r="M144" s="138"/>
    </row>
    <row r="145" spans="1:13" ht="15">
      <c r="A145" s="246"/>
      <c r="B145" s="116" t="s">
        <v>8</v>
      </c>
      <c r="C145" s="302">
        <f>SUM(H140:H144)</f>
        <v>15326</v>
      </c>
      <c r="D145" s="303"/>
      <c r="E145" s="303"/>
      <c r="F145" s="303"/>
      <c r="G145" s="303"/>
      <c r="H145" s="304"/>
      <c r="I145" s="151">
        <f>SUM(I140:I144)</f>
        <v>7500</v>
      </c>
      <c r="J145" s="161">
        <f>SUM(J140:J144)</f>
        <v>15326</v>
      </c>
      <c r="K145" s="151">
        <f>SUM(K140:K144)</f>
        <v>9326</v>
      </c>
      <c r="L145" s="142">
        <f t="shared" si="2"/>
        <v>0.608508417069033</v>
      </c>
      <c r="M145" s="138">
        <v>15326.98</v>
      </c>
    </row>
    <row r="146" spans="1:13" ht="3" customHeight="1">
      <c r="A146" s="246">
        <v>22</v>
      </c>
      <c r="B146" s="234" t="s">
        <v>28</v>
      </c>
      <c r="C146" s="184" t="s">
        <v>54</v>
      </c>
      <c r="D146" s="185"/>
      <c r="E146" s="243">
        <v>926</v>
      </c>
      <c r="F146" s="243">
        <v>92695</v>
      </c>
      <c r="G146" s="243">
        <v>6050</v>
      </c>
      <c r="H146" s="228">
        <v>1000</v>
      </c>
      <c r="I146" s="228">
        <v>1000</v>
      </c>
      <c r="J146" s="221">
        <v>1000</v>
      </c>
      <c r="K146" s="228">
        <v>1000</v>
      </c>
      <c r="L146" s="334">
        <f t="shared" si="2"/>
        <v>1</v>
      </c>
      <c r="M146" s="207"/>
    </row>
    <row r="147" spans="1:13" ht="1.5" customHeight="1">
      <c r="A147" s="246"/>
      <c r="B147" s="247"/>
      <c r="C147" s="217"/>
      <c r="D147" s="218"/>
      <c r="E147" s="244"/>
      <c r="F147" s="244"/>
      <c r="G147" s="244"/>
      <c r="H147" s="229"/>
      <c r="I147" s="229"/>
      <c r="J147" s="222"/>
      <c r="K147" s="229"/>
      <c r="L147" s="335"/>
      <c r="M147" s="208"/>
    </row>
    <row r="148" spans="1:13" ht="19.5" customHeight="1" hidden="1">
      <c r="A148" s="246"/>
      <c r="B148" s="247"/>
      <c r="C148" s="217"/>
      <c r="D148" s="218"/>
      <c r="E148" s="244"/>
      <c r="F148" s="244"/>
      <c r="G148" s="244"/>
      <c r="H148" s="229"/>
      <c r="I148" s="229"/>
      <c r="J148" s="222"/>
      <c r="K148" s="229"/>
      <c r="L148" s="335"/>
      <c r="M148" s="208"/>
    </row>
    <row r="149" spans="1:13" ht="59.25" customHeight="1">
      <c r="A149" s="246"/>
      <c r="B149" s="247"/>
      <c r="C149" s="210"/>
      <c r="D149" s="211"/>
      <c r="E149" s="245"/>
      <c r="F149" s="245"/>
      <c r="G149" s="245"/>
      <c r="H149" s="230"/>
      <c r="I149" s="230"/>
      <c r="J149" s="223"/>
      <c r="K149" s="230"/>
      <c r="L149" s="336"/>
      <c r="M149" s="208"/>
    </row>
    <row r="150" spans="1:13" ht="23.25" customHeight="1">
      <c r="A150" s="246"/>
      <c r="B150" s="247"/>
      <c r="C150" s="286" t="s">
        <v>55</v>
      </c>
      <c r="D150" s="287"/>
      <c r="E150" s="106">
        <v>921</v>
      </c>
      <c r="F150" s="106">
        <v>92195</v>
      </c>
      <c r="G150" s="106">
        <v>4210</v>
      </c>
      <c r="H150" s="112">
        <v>2500</v>
      </c>
      <c r="I150" s="112"/>
      <c r="J150" s="132">
        <v>2500</v>
      </c>
      <c r="K150" s="112">
        <v>2497.97</v>
      </c>
      <c r="L150" s="141">
        <f t="shared" si="2"/>
        <v>0.999188</v>
      </c>
      <c r="M150" s="208"/>
    </row>
    <row r="151" spans="1:13" ht="8.25" customHeight="1">
      <c r="A151" s="246"/>
      <c r="B151" s="247"/>
      <c r="C151" s="184" t="s">
        <v>56</v>
      </c>
      <c r="D151" s="297"/>
      <c r="E151" s="190">
        <v>750</v>
      </c>
      <c r="F151" s="190">
        <v>75075</v>
      </c>
      <c r="G151" s="190">
        <v>4210</v>
      </c>
      <c r="H151" s="228">
        <v>434</v>
      </c>
      <c r="I151" s="228"/>
      <c r="J151" s="221">
        <v>434</v>
      </c>
      <c r="K151" s="271">
        <v>429.41</v>
      </c>
      <c r="L151" s="334">
        <f t="shared" si="2"/>
        <v>0.9894239631336406</v>
      </c>
      <c r="M151" s="208"/>
    </row>
    <row r="152" spans="1:13" ht="9" customHeight="1">
      <c r="A152" s="246"/>
      <c r="B152" s="247"/>
      <c r="C152" s="217"/>
      <c r="D152" s="298"/>
      <c r="E152" s="190"/>
      <c r="F152" s="190"/>
      <c r="G152" s="190"/>
      <c r="H152" s="230"/>
      <c r="I152" s="230"/>
      <c r="J152" s="223"/>
      <c r="K152" s="271"/>
      <c r="L152" s="336"/>
      <c r="M152" s="208"/>
    </row>
    <row r="153" spans="1:13" ht="19.5" customHeight="1">
      <c r="A153" s="246"/>
      <c r="B153" s="235"/>
      <c r="C153" s="210"/>
      <c r="D153" s="301"/>
      <c r="E153" s="190"/>
      <c r="F153" s="190"/>
      <c r="G153" s="106">
        <v>4300</v>
      </c>
      <c r="H153" s="173">
        <v>516</v>
      </c>
      <c r="I153" s="168"/>
      <c r="J153" s="157">
        <v>516</v>
      </c>
      <c r="K153" s="112">
        <v>516</v>
      </c>
      <c r="L153" s="141">
        <f t="shared" si="2"/>
        <v>1</v>
      </c>
      <c r="M153" s="136"/>
    </row>
    <row r="154" spans="1:13" ht="19.5" customHeight="1">
      <c r="A154" s="246"/>
      <c r="B154" s="123"/>
      <c r="C154" s="318" t="s">
        <v>117</v>
      </c>
      <c r="D154" s="319"/>
      <c r="E154" s="106">
        <v>926</v>
      </c>
      <c r="F154" s="106">
        <v>92695</v>
      </c>
      <c r="G154" s="106">
        <v>4210</v>
      </c>
      <c r="H154" s="112">
        <v>15036.22</v>
      </c>
      <c r="I154" s="168"/>
      <c r="J154" s="157">
        <v>15036</v>
      </c>
      <c r="K154" s="112">
        <v>15035.99</v>
      </c>
      <c r="L154" s="141">
        <f t="shared" si="2"/>
        <v>0.9999993349295025</v>
      </c>
      <c r="M154" s="136"/>
    </row>
    <row r="155" spans="1:13" ht="20.25" customHeight="1">
      <c r="A155" s="246"/>
      <c r="B155" s="105" t="s">
        <v>8</v>
      </c>
      <c r="C155" s="315">
        <f>SUM(H146:H154)</f>
        <v>19486.22</v>
      </c>
      <c r="D155" s="316"/>
      <c r="E155" s="316"/>
      <c r="F155" s="316"/>
      <c r="G155" s="316"/>
      <c r="H155" s="317"/>
      <c r="I155" s="148">
        <f>SUM(I146:I152)</f>
        <v>1000</v>
      </c>
      <c r="J155" s="156">
        <f>SUM(J146:J154)</f>
        <v>19486</v>
      </c>
      <c r="K155" s="148">
        <f>SUM(K146:K154)</f>
        <v>19479.37</v>
      </c>
      <c r="L155" s="142">
        <f t="shared" si="2"/>
        <v>0.9996597557220568</v>
      </c>
      <c r="M155" s="134">
        <v>19486.22</v>
      </c>
    </row>
    <row r="156" spans="1:13" ht="17.25" customHeight="1">
      <c r="A156" s="231">
        <v>23</v>
      </c>
      <c r="B156" s="234" t="s">
        <v>29</v>
      </c>
      <c r="C156" s="184" t="s">
        <v>64</v>
      </c>
      <c r="D156" s="185"/>
      <c r="E156" s="190">
        <v>926</v>
      </c>
      <c r="F156" s="190">
        <v>92695</v>
      </c>
      <c r="G156" s="190">
        <v>6050</v>
      </c>
      <c r="H156" s="228">
        <v>16505.98</v>
      </c>
      <c r="I156" s="228">
        <v>16505.98</v>
      </c>
      <c r="J156" s="221">
        <v>16506</v>
      </c>
      <c r="K156" s="228">
        <v>1000</v>
      </c>
      <c r="L156" s="334">
        <v>0.9996597557220568</v>
      </c>
      <c r="M156" s="207"/>
    </row>
    <row r="157" spans="1:13" ht="17.25" customHeight="1">
      <c r="A157" s="232"/>
      <c r="B157" s="247"/>
      <c r="C157" s="217"/>
      <c r="D157" s="218"/>
      <c r="E157" s="190"/>
      <c r="F157" s="190"/>
      <c r="G157" s="190"/>
      <c r="H157" s="229"/>
      <c r="I157" s="229"/>
      <c r="J157" s="222"/>
      <c r="K157" s="229"/>
      <c r="L157" s="335"/>
      <c r="M157" s="208"/>
    </row>
    <row r="158" spans="1:13" ht="19.5" customHeight="1">
      <c r="A158" s="232"/>
      <c r="B158" s="235"/>
      <c r="C158" s="210"/>
      <c r="D158" s="211"/>
      <c r="E158" s="190"/>
      <c r="F158" s="190"/>
      <c r="G158" s="190"/>
      <c r="H158" s="230"/>
      <c r="I158" s="230"/>
      <c r="J158" s="223"/>
      <c r="K158" s="230"/>
      <c r="L158" s="336"/>
      <c r="M158" s="209"/>
    </row>
    <row r="159" spans="1:13" ht="14.25" customHeight="1">
      <c r="A159" s="233"/>
      <c r="B159" s="105" t="s">
        <v>8</v>
      </c>
      <c r="C159" s="238">
        <f>SUM(H156:H156)</f>
        <v>16505.98</v>
      </c>
      <c r="D159" s="239"/>
      <c r="E159" s="239"/>
      <c r="F159" s="239"/>
      <c r="G159" s="239"/>
      <c r="H159" s="240"/>
      <c r="I159" s="148">
        <f>SUM(I156:I156)</f>
        <v>16505.98</v>
      </c>
      <c r="J159" s="156">
        <f>SUM(J156:J156)</f>
        <v>16506</v>
      </c>
      <c r="K159" s="148">
        <f>SUM(K156:K156)</f>
        <v>1000</v>
      </c>
      <c r="L159" s="142">
        <v>0.9996597557220568</v>
      </c>
      <c r="M159" s="134">
        <v>16505.98</v>
      </c>
    </row>
    <row r="160" spans="1:13" ht="27.75" customHeight="1">
      <c r="A160" s="246">
        <v>24</v>
      </c>
      <c r="B160" s="234" t="s">
        <v>30</v>
      </c>
      <c r="C160" s="182" t="s">
        <v>120</v>
      </c>
      <c r="D160" s="183"/>
      <c r="E160" s="106">
        <v>600</v>
      </c>
      <c r="F160" s="106">
        <v>60016</v>
      </c>
      <c r="G160" s="106">
        <v>6050</v>
      </c>
      <c r="H160" s="112">
        <v>9586.99</v>
      </c>
      <c r="I160" s="112"/>
      <c r="J160" s="132">
        <v>9587</v>
      </c>
      <c r="K160" s="112">
        <v>9586.99</v>
      </c>
      <c r="L160" s="145">
        <v>0.9996597557220568</v>
      </c>
      <c r="M160" s="207"/>
    </row>
    <row r="161" spans="1:13" ht="16.5" customHeight="1">
      <c r="A161" s="246"/>
      <c r="B161" s="247"/>
      <c r="C161" s="252" t="s">
        <v>59</v>
      </c>
      <c r="D161" s="289"/>
      <c r="E161" s="243">
        <v>750</v>
      </c>
      <c r="F161" s="243">
        <v>75075</v>
      </c>
      <c r="G161" s="106">
        <v>4210</v>
      </c>
      <c r="H161" s="112">
        <v>0</v>
      </c>
      <c r="I161" s="112"/>
      <c r="J161" s="132">
        <v>0</v>
      </c>
      <c r="K161" s="112">
        <v>0</v>
      </c>
      <c r="L161" s="145">
        <v>0.9996597557220568</v>
      </c>
      <c r="M161" s="208"/>
    </row>
    <row r="162" spans="1:13" ht="16.5" customHeight="1">
      <c r="A162" s="246"/>
      <c r="B162" s="247"/>
      <c r="C162" s="256"/>
      <c r="D162" s="290"/>
      <c r="E162" s="245"/>
      <c r="F162" s="245"/>
      <c r="G162" s="106">
        <v>4300</v>
      </c>
      <c r="H162" s="112">
        <v>500</v>
      </c>
      <c r="I162" s="112"/>
      <c r="J162" s="132">
        <v>500</v>
      </c>
      <c r="K162" s="112">
        <v>500</v>
      </c>
      <c r="L162" s="145">
        <v>0.9996597557220568</v>
      </c>
      <c r="M162" s="209"/>
    </row>
    <row r="163" spans="1:13" ht="15">
      <c r="A163" s="246"/>
      <c r="B163" s="105" t="s">
        <v>8</v>
      </c>
      <c r="C163" s="249">
        <f>SUM(H160:H162)</f>
        <v>10086.99</v>
      </c>
      <c r="D163" s="250"/>
      <c r="E163" s="250"/>
      <c r="F163" s="250"/>
      <c r="G163" s="250"/>
      <c r="H163" s="251"/>
      <c r="I163" s="148">
        <f>SUM(I160:I162)</f>
        <v>0</v>
      </c>
      <c r="J163" s="156">
        <f>SUM(J160:J162)</f>
        <v>10087</v>
      </c>
      <c r="K163" s="148">
        <f>SUM(K160:K162)</f>
        <v>10086.99</v>
      </c>
      <c r="L163" s="144">
        <v>0.9996597557220568</v>
      </c>
      <c r="M163" s="134">
        <v>10086.99</v>
      </c>
    </row>
    <row r="164" spans="1:13" ht="31.5" customHeight="1">
      <c r="A164" s="246">
        <v>25</v>
      </c>
      <c r="B164" s="121" t="s">
        <v>31</v>
      </c>
      <c r="C164" s="182" t="s">
        <v>57</v>
      </c>
      <c r="D164" s="183"/>
      <c r="E164" s="106">
        <v>926</v>
      </c>
      <c r="F164" s="106">
        <v>92695</v>
      </c>
      <c r="G164" s="106">
        <v>6050</v>
      </c>
      <c r="H164" s="150">
        <v>32749.95</v>
      </c>
      <c r="I164" s="112">
        <v>32749.95</v>
      </c>
      <c r="J164" s="132">
        <v>32750</v>
      </c>
      <c r="K164" s="149">
        <v>1000</v>
      </c>
      <c r="L164" s="145">
        <v>0.9996597557220568</v>
      </c>
      <c r="M164" s="135"/>
    </row>
    <row r="165" spans="1:13" ht="15">
      <c r="A165" s="246"/>
      <c r="B165" s="105" t="s">
        <v>8</v>
      </c>
      <c r="C165" s="238">
        <f>SUM(H164:H164)</f>
        <v>32749.95</v>
      </c>
      <c r="D165" s="239"/>
      <c r="E165" s="239"/>
      <c r="F165" s="239"/>
      <c r="G165" s="239"/>
      <c r="H165" s="240"/>
      <c r="I165" s="148">
        <f>SUM(I164:I164)</f>
        <v>32749.95</v>
      </c>
      <c r="J165" s="156">
        <f>SUM(J164:J164)</f>
        <v>32750</v>
      </c>
      <c r="K165" s="148">
        <f>SUM(K164:K164)</f>
        <v>1000</v>
      </c>
      <c r="L165" s="144">
        <v>0.9996597557220568</v>
      </c>
      <c r="M165" s="134">
        <v>32749.95</v>
      </c>
    </row>
    <row r="166" spans="1:13" ht="7.5" customHeight="1">
      <c r="A166" s="246">
        <v>26</v>
      </c>
      <c r="B166" s="234" t="s">
        <v>32</v>
      </c>
      <c r="C166" s="184" t="s">
        <v>60</v>
      </c>
      <c r="D166" s="185"/>
      <c r="E166" s="243">
        <v>700</v>
      </c>
      <c r="F166" s="243">
        <v>70005</v>
      </c>
      <c r="G166" s="243">
        <v>4270</v>
      </c>
      <c r="H166" s="309">
        <v>6304.5</v>
      </c>
      <c r="I166" s="309"/>
      <c r="J166" s="312">
        <v>6305</v>
      </c>
      <c r="K166" s="191">
        <v>6304.5</v>
      </c>
      <c r="L166" s="334">
        <v>0.9996597557220568</v>
      </c>
      <c r="M166" s="207"/>
    </row>
    <row r="167" spans="1:13" ht="10.5" customHeight="1" hidden="1">
      <c r="A167" s="246"/>
      <c r="B167" s="247"/>
      <c r="C167" s="217"/>
      <c r="D167" s="218"/>
      <c r="E167" s="244"/>
      <c r="F167" s="244"/>
      <c r="G167" s="244"/>
      <c r="H167" s="310"/>
      <c r="I167" s="310"/>
      <c r="J167" s="313"/>
      <c r="K167" s="191"/>
      <c r="L167" s="335"/>
      <c r="M167" s="208"/>
    </row>
    <row r="168" spans="1:13" ht="6" customHeight="1">
      <c r="A168" s="246"/>
      <c r="B168" s="247"/>
      <c r="C168" s="217"/>
      <c r="D168" s="218"/>
      <c r="E168" s="244"/>
      <c r="F168" s="244"/>
      <c r="G168" s="244"/>
      <c r="H168" s="310"/>
      <c r="I168" s="310"/>
      <c r="J168" s="313"/>
      <c r="K168" s="191"/>
      <c r="L168" s="335"/>
      <c r="M168" s="208"/>
    </row>
    <row r="169" spans="1:13" ht="22.5" customHeight="1">
      <c r="A169" s="246"/>
      <c r="B169" s="247"/>
      <c r="C169" s="217"/>
      <c r="D169" s="218"/>
      <c r="E169" s="245"/>
      <c r="F169" s="245"/>
      <c r="G169" s="245"/>
      <c r="H169" s="311"/>
      <c r="I169" s="311"/>
      <c r="J169" s="314"/>
      <c r="K169" s="191"/>
      <c r="L169" s="336"/>
      <c r="M169" s="208"/>
    </row>
    <row r="170" spans="1:13" ht="14.25" customHeight="1">
      <c r="A170" s="246"/>
      <c r="B170" s="247"/>
      <c r="C170" s="184" t="s">
        <v>61</v>
      </c>
      <c r="D170" s="185"/>
      <c r="E170" s="190">
        <v>600</v>
      </c>
      <c r="F170" s="190">
        <v>60016</v>
      </c>
      <c r="G170" s="243">
        <v>4270</v>
      </c>
      <c r="H170" s="228">
        <v>9725.48</v>
      </c>
      <c r="I170" s="228"/>
      <c r="J170" s="221">
        <v>9725</v>
      </c>
      <c r="K170" s="271">
        <v>9313.85</v>
      </c>
      <c r="L170" s="334">
        <v>0.9996597557220568</v>
      </c>
      <c r="M170" s="208"/>
    </row>
    <row r="171" spans="1:13" ht="15" customHeight="1" hidden="1">
      <c r="A171" s="246"/>
      <c r="B171" s="247"/>
      <c r="C171" s="217"/>
      <c r="D171" s="218"/>
      <c r="E171" s="190"/>
      <c r="F171" s="190"/>
      <c r="G171" s="244"/>
      <c r="H171" s="229"/>
      <c r="I171" s="229"/>
      <c r="J171" s="222"/>
      <c r="K171" s="271"/>
      <c r="L171" s="335"/>
      <c r="M171" s="208"/>
    </row>
    <row r="172" spans="1:13" ht="5.25" customHeight="1">
      <c r="A172" s="246"/>
      <c r="B172" s="247"/>
      <c r="C172" s="217"/>
      <c r="D172" s="218"/>
      <c r="E172" s="243"/>
      <c r="F172" s="243"/>
      <c r="G172" s="244"/>
      <c r="H172" s="229"/>
      <c r="I172" s="229"/>
      <c r="J172" s="222"/>
      <c r="K172" s="271"/>
      <c r="L172" s="336"/>
      <c r="M172" s="209"/>
    </row>
    <row r="173" spans="1:13" ht="33" customHeight="1">
      <c r="A173" s="246"/>
      <c r="B173" s="235"/>
      <c r="C173" s="182" t="s">
        <v>91</v>
      </c>
      <c r="D173" s="183"/>
      <c r="E173" s="106">
        <v>926</v>
      </c>
      <c r="F173" s="106">
        <v>92695</v>
      </c>
      <c r="G173" s="102">
        <v>6050</v>
      </c>
      <c r="H173" s="112">
        <v>1000</v>
      </c>
      <c r="I173" s="112">
        <v>1000</v>
      </c>
      <c r="J173" s="132">
        <v>1000</v>
      </c>
      <c r="K173" s="112">
        <v>1000</v>
      </c>
      <c r="L173" s="145">
        <v>0.9996597557220568</v>
      </c>
      <c r="M173" s="134"/>
    </row>
    <row r="174" spans="1:13" ht="15">
      <c r="A174" s="246"/>
      <c r="B174" s="105" t="s">
        <v>8</v>
      </c>
      <c r="C174" s="238">
        <f>SUM(H166:H173)</f>
        <v>17029.98</v>
      </c>
      <c r="D174" s="239"/>
      <c r="E174" s="239"/>
      <c r="F174" s="239"/>
      <c r="G174" s="239"/>
      <c r="H174" s="240"/>
      <c r="I174" s="148">
        <f>SUM(I166:I173)</f>
        <v>1000</v>
      </c>
      <c r="J174" s="156">
        <f>SUM(J166:J173)</f>
        <v>17030</v>
      </c>
      <c r="K174" s="148">
        <f>SUM(K166:K173)</f>
        <v>16618.35</v>
      </c>
      <c r="L174" s="144">
        <v>0.9996597557220568</v>
      </c>
      <c r="M174" s="134">
        <v>17029.98</v>
      </c>
    </row>
    <row r="175" spans="1:13" ht="47.25" customHeight="1">
      <c r="A175" s="246">
        <v>27</v>
      </c>
      <c r="B175" s="234" t="s">
        <v>33</v>
      </c>
      <c r="C175" s="182" t="s">
        <v>62</v>
      </c>
      <c r="D175" s="183"/>
      <c r="E175" s="106">
        <v>926</v>
      </c>
      <c r="F175" s="106">
        <v>92695</v>
      </c>
      <c r="G175" s="106">
        <v>6050</v>
      </c>
      <c r="H175" s="112">
        <v>10634</v>
      </c>
      <c r="I175" s="112">
        <v>10634</v>
      </c>
      <c r="J175" s="132">
        <v>10634</v>
      </c>
      <c r="K175" s="112">
        <v>1000</v>
      </c>
      <c r="L175" s="145">
        <v>0.9996597557220568</v>
      </c>
      <c r="M175" s="207"/>
    </row>
    <row r="176" spans="1:13" ht="24" customHeight="1">
      <c r="A176" s="246"/>
      <c r="B176" s="247"/>
      <c r="C176" s="184" t="s">
        <v>63</v>
      </c>
      <c r="D176" s="185"/>
      <c r="E176" s="106">
        <v>750</v>
      </c>
      <c r="F176" s="106">
        <v>75075</v>
      </c>
      <c r="G176" s="102">
        <v>4300</v>
      </c>
      <c r="H176" s="149">
        <v>500</v>
      </c>
      <c r="I176" s="149"/>
      <c r="J176" s="160">
        <v>500</v>
      </c>
      <c r="K176" s="112">
        <v>500</v>
      </c>
      <c r="L176" s="145">
        <v>0.9996597557220568</v>
      </c>
      <c r="M176" s="209"/>
    </row>
    <row r="177" spans="1:13" ht="15">
      <c r="A177" s="246"/>
      <c r="B177" s="105" t="s">
        <v>8</v>
      </c>
      <c r="C177" s="238">
        <f>SUM(H175:H176)</f>
        <v>11134</v>
      </c>
      <c r="D177" s="239"/>
      <c r="E177" s="239"/>
      <c r="F177" s="239"/>
      <c r="G177" s="239"/>
      <c r="H177" s="240"/>
      <c r="I177" s="148">
        <f>SUM(I175:I176)</f>
        <v>10634</v>
      </c>
      <c r="J177" s="156">
        <f>SUM(J175:J176)</f>
        <v>11134</v>
      </c>
      <c r="K177" s="148">
        <f>SUM(K175:K176)</f>
        <v>1500</v>
      </c>
      <c r="L177" s="144">
        <v>0.9996597557220568</v>
      </c>
      <c r="M177" s="134">
        <v>11134.98</v>
      </c>
    </row>
    <row r="178" spans="1:13" ht="30.75" customHeight="1">
      <c r="A178" s="231">
        <v>28</v>
      </c>
      <c r="B178" s="234" t="s">
        <v>34</v>
      </c>
      <c r="C178" s="205" t="s">
        <v>90</v>
      </c>
      <c r="D178" s="206"/>
      <c r="E178" s="106">
        <v>600</v>
      </c>
      <c r="F178" s="106">
        <v>60016</v>
      </c>
      <c r="G178" s="106">
        <v>6050</v>
      </c>
      <c r="H178" s="150">
        <v>4428</v>
      </c>
      <c r="I178" s="150">
        <v>4428</v>
      </c>
      <c r="J178" s="150">
        <v>4428</v>
      </c>
      <c r="K178" s="150">
        <v>4428</v>
      </c>
      <c r="L178" s="145">
        <v>0.9996597557220568</v>
      </c>
      <c r="M178" s="207"/>
    </row>
    <row r="179" spans="1:13" ht="33" customHeight="1">
      <c r="A179" s="232"/>
      <c r="B179" s="247"/>
      <c r="C179" s="205" t="s">
        <v>92</v>
      </c>
      <c r="D179" s="206"/>
      <c r="E179" s="106">
        <v>600</v>
      </c>
      <c r="F179" s="106">
        <v>60016</v>
      </c>
      <c r="G179" s="102">
        <v>6050</v>
      </c>
      <c r="H179" s="152">
        <v>4428</v>
      </c>
      <c r="I179" s="152">
        <v>4428</v>
      </c>
      <c r="J179" s="152">
        <v>4428</v>
      </c>
      <c r="K179" s="150">
        <v>4428</v>
      </c>
      <c r="L179" s="145">
        <v>0.9996597557220568</v>
      </c>
      <c r="M179" s="208"/>
    </row>
    <row r="180" spans="1:13" ht="32.25" customHeight="1">
      <c r="A180" s="232"/>
      <c r="B180" s="247"/>
      <c r="C180" s="205" t="s">
        <v>45</v>
      </c>
      <c r="D180" s="206"/>
      <c r="E180" s="106">
        <v>600</v>
      </c>
      <c r="F180" s="106">
        <v>60016</v>
      </c>
      <c r="G180" s="102">
        <v>4270</v>
      </c>
      <c r="H180" s="152">
        <v>8000</v>
      </c>
      <c r="I180" s="152"/>
      <c r="J180" s="164">
        <v>8000</v>
      </c>
      <c r="K180" s="150">
        <v>7994.88</v>
      </c>
      <c r="L180" s="145">
        <v>0.9996597557220568</v>
      </c>
      <c r="M180" s="208"/>
    </row>
    <row r="181" spans="1:13" ht="26.25" customHeight="1">
      <c r="A181" s="232"/>
      <c r="B181" s="247"/>
      <c r="C181" s="182" t="s">
        <v>108</v>
      </c>
      <c r="D181" s="183"/>
      <c r="E181" s="106">
        <v>921</v>
      </c>
      <c r="F181" s="106">
        <v>92195</v>
      </c>
      <c r="G181" s="102">
        <v>4210</v>
      </c>
      <c r="H181" s="152">
        <v>3135.45</v>
      </c>
      <c r="I181" s="152"/>
      <c r="J181" s="164">
        <v>3135</v>
      </c>
      <c r="K181" s="150">
        <v>3009.01</v>
      </c>
      <c r="L181" s="145">
        <v>0.9996597557220568</v>
      </c>
      <c r="M181" s="208"/>
    </row>
    <row r="182" spans="1:13" ht="15" customHeight="1">
      <c r="A182" s="232"/>
      <c r="B182" s="247"/>
      <c r="C182" s="326" t="s">
        <v>46</v>
      </c>
      <c r="D182" s="327"/>
      <c r="E182" s="190">
        <v>926</v>
      </c>
      <c r="F182" s="190">
        <v>92695</v>
      </c>
      <c r="G182" s="243">
        <v>6050</v>
      </c>
      <c r="H182" s="309">
        <v>12300</v>
      </c>
      <c r="I182" s="309">
        <v>12300</v>
      </c>
      <c r="J182" s="312">
        <v>12300</v>
      </c>
      <c r="K182" s="309">
        <v>12284.68</v>
      </c>
      <c r="L182" s="334">
        <v>0.9996597557220568</v>
      </c>
      <c r="M182" s="208"/>
    </row>
    <row r="183" spans="1:13" ht="15" customHeight="1">
      <c r="A183" s="232"/>
      <c r="B183" s="247"/>
      <c r="C183" s="328"/>
      <c r="D183" s="329"/>
      <c r="E183" s="190"/>
      <c r="F183" s="190"/>
      <c r="G183" s="244"/>
      <c r="H183" s="310"/>
      <c r="I183" s="310"/>
      <c r="J183" s="313"/>
      <c r="K183" s="310"/>
      <c r="L183" s="335"/>
      <c r="M183" s="208"/>
    </row>
    <row r="184" spans="1:13" ht="12" customHeight="1">
      <c r="A184" s="232"/>
      <c r="B184" s="235"/>
      <c r="C184" s="330"/>
      <c r="D184" s="331"/>
      <c r="E184" s="190"/>
      <c r="F184" s="190"/>
      <c r="G184" s="245"/>
      <c r="H184" s="311"/>
      <c r="I184" s="311"/>
      <c r="J184" s="314"/>
      <c r="K184" s="311"/>
      <c r="L184" s="336"/>
      <c r="M184" s="209"/>
    </row>
    <row r="185" spans="1:13" s="178" customFormat="1" ht="12.75" customHeight="1">
      <c r="A185" s="233"/>
      <c r="B185" s="119" t="s">
        <v>8</v>
      </c>
      <c r="C185" s="320">
        <f>SUM(H178:H182)</f>
        <v>32291.45</v>
      </c>
      <c r="D185" s="321"/>
      <c r="E185" s="321"/>
      <c r="F185" s="321"/>
      <c r="G185" s="321"/>
      <c r="H185" s="322"/>
      <c r="I185" s="154">
        <f>SUM(I178:I182)</f>
        <v>21156</v>
      </c>
      <c r="J185" s="165">
        <f>SUM(J178:J184)</f>
        <v>32291</v>
      </c>
      <c r="K185" s="154">
        <f>SUM(K178:K184)</f>
        <v>32144.57</v>
      </c>
      <c r="L185" s="142">
        <v>0.9996597557220568</v>
      </c>
      <c r="M185" s="139">
        <v>32291.45</v>
      </c>
    </row>
    <row r="186" spans="1:16" s="178" customFormat="1" ht="12.75" customHeight="1">
      <c r="A186" s="323" t="s">
        <v>37</v>
      </c>
      <c r="B186" s="324"/>
      <c r="C186" s="324"/>
      <c r="D186" s="324"/>
      <c r="E186" s="324"/>
      <c r="F186" s="324"/>
      <c r="G186" s="325"/>
      <c r="H186" s="154">
        <f>SUM(C12,C22,C28,C34,C37,C45,C51,C61,C68,C76,C81,C83,C90,C102,C104,C117,C122,C128,C134,C139,C145,C155,C159,C163,C165,C174,C177,C185)</f>
        <v>514840.36</v>
      </c>
      <c r="I186" s="154">
        <f>SUM(I185,I177,I174,I165,I163,I159,I155,I145,I139,I134,I128,I122,I117,I104,I102,I90,I83,I81,I76,I68,I61,I51,I45,I37,I34,I28,I22,I12)</f>
        <v>280818.08999999997</v>
      </c>
      <c r="J186" s="165">
        <f>SUM(J185,J177,J174,J165,J163,J159,J155,J145,J139,J134,J128,J122,J117,J104,J102,J90,J83,J81,J76,J68,J61,J51,J45,J37,J34,J28,J22,J12)</f>
        <v>514839.96</v>
      </c>
      <c r="K186" s="154">
        <f>SUM(K185,K177,K174,K165,K163,K159,K155,K145,K139,K134,K128,K122,K117,K104,K102,K90,K83,K81,K76,K68,K61,K51,K45,K37,K34,K28,K22,K12)</f>
        <v>368590.74</v>
      </c>
      <c r="L186" s="142">
        <v>0.9996597557220568</v>
      </c>
      <c r="M186" s="139">
        <f>SUM(M9:M185)</f>
        <v>514927.4999999999</v>
      </c>
      <c r="N186" s="179"/>
      <c r="O186" s="179"/>
      <c r="P186" s="179"/>
    </row>
    <row r="187" ht="15">
      <c r="L187" s="147"/>
    </row>
    <row r="188" ht="15">
      <c r="B188" s="114"/>
    </row>
    <row r="200" spans="6:7" ht="15">
      <c r="F200" s="115"/>
      <c r="G200" s="115"/>
    </row>
    <row r="215" spans="6:7" ht="15">
      <c r="F215" s="115"/>
      <c r="G215" s="115"/>
    </row>
  </sheetData>
  <sheetProtection/>
  <mergeCells count="383">
    <mergeCell ref="K170:K172"/>
    <mergeCell ref="K182:K184"/>
    <mergeCell ref="K135:K137"/>
    <mergeCell ref="K140:K142"/>
    <mergeCell ref="K146:K149"/>
    <mergeCell ref="K151:K152"/>
    <mergeCell ref="K156:K158"/>
    <mergeCell ref="K166:K169"/>
    <mergeCell ref="K62:K63"/>
    <mergeCell ref="K69:K71"/>
    <mergeCell ref="K85:K87"/>
    <mergeCell ref="K91:K92"/>
    <mergeCell ref="K99:K100"/>
    <mergeCell ref="K105:K106"/>
    <mergeCell ref="L151:L152"/>
    <mergeCell ref="L166:L169"/>
    <mergeCell ref="L170:L172"/>
    <mergeCell ref="L182:L184"/>
    <mergeCell ref="K13:K17"/>
    <mergeCell ref="K29:K32"/>
    <mergeCell ref="K38:K41"/>
    <mergeCell ref="K46:K47"/>
    <mergeCell ref="K49:K50"/>
    <mergeCell ref="K52:K56"/>
    <mergeCell ref="L146:L149"/>
    <mergeCell ref="L13:L17"/>
    <mergeCell ref="L29:L32"/>
    <mergeCell ref="L38:L41"/>
    <mergeCell ref="L46:L47"/>
    <mergeCell ref="L49:L50"/>
    <mergeCell ref="L52:L56"/>
    <mergeCell ref="L62:L63"/>
    <mergeCell ref="L156:L158"/>
    <mergeCell ref="L140:L142"/>
    <mergeCell ref="L135:L137"/>
    <mergeCell ref="L69:L71"/>
    <mergeCell ref="L85:L87"/>
    <mergeCell ref="L91:L92"/>
    <mergeCell ref="L99:L100"/>
    <mergeCell ref="L105:L106"/>
    <mergeCell ref="C144:D144"/>
    <mergeCell ref="C48:D48"/>
    <mergeCell ref="A84:A90"/>
    <mergeCell ref="B84:B89"/>
    <mergeCell ref="C84:D84"/>
    <mergeCell ref="C132:D132"/>
    <mergeCell ref="C128:H128"/>
    <mergeCell ref="A129:A134"/>
    <mergeCell ref="B129:B133"/>
    <mergeCell ref="C129:D129"/>
    <mergeCell ref="A123:A128"/>
    <mergeCell ref="M178:M184"/>
    <mergeCell ref="C181:D181"/>
    <mergeCell ref="C182:D184"/>
    <mergeCell ref="E182:E184"/>
    <mergeCell ref="F182:F184"/>
    <mergeCell ref="G182:G184"/>
    <mergeCell ref="H182:H184"/>
    <mergeCell ref="I182:I184"/>
    <mergeCell ref="J182:J184"/>
    <mergeCell ref="C185:H185"/>
    <mergeCell ref="A186:G186"/>
    <mergeCell ref="A178:A185"/>
    <mergeCell ref="C178:D178"/>
    <mergeCell ref="C179:D179"/>
    <mergeCell ref="C180:D180"/>
    <mergeCell ref="B178:B184"/>
    <mergeCell ref="I156:I158"/>
    <mergeCell ref="J156:J158"/>
    <mergeCell ref="C155:H155"/>
    <mergeCell ref="H156:H158"/>
    <mergeCell ref="J146:J149"/>
    <mergeCell ref="I146:I149"/>
    <mergeCell ref="C154:D154"/>
    <mergeCell ref="M166:M172"/>
    <mergeCell ref="C170:D172"/>
    <mergeCell ref="E170:E172"/>
    <mergeCell ref="F170:F172"/>
    <mergeCell ref="G170:G172"/>
    <mergeCell ref="H170:H172"/>
    <mergeCell ref="I170:I172"/>
    <mergeCell ref="J170:J172"/>
    <mergeCell ref="I166:I169"/>
    <mergeCell ref="J166:J169"/>
    <mergeCell ref="M175:M176"/>
    <mergeCell ref="C176:D176"/>
    <mergeCell ref="A164:A165"/>
    <mergeCell ref="C164:D164"/>
    <mergeCell ref="C165:H165"/>
    <mergeCell ref="A166:A174"/>
    <mergeCell ref="B166:B173"/>
    <mergeCell ref="C166:D169"/>
    <mergeCell ref="E166:E169"/>
    <mergeCell ref="F166:F169"/>
    <mergeCell ref="A175:A177"/>
    <mergeCell ref="B175:B176"/>
    <mergeCell ref="C175:D175"/>
    <mergeCell ref="C177:H177"/>
    <mergeCell ref="G166:G169"/>
    <mergeCell ref="H166:H169"/>
    <mergeCell ref="C173:D173"/>
    <mergeCell ref="C174:H174"/>
    <mergeCell ref="M156:M158"/>
    <mergeCell ref="C159:H159"/>
    <mergeCell ref="A160:A163"/>
    <mergeCell ref="B160:B162"/>
    <mergeCell ref="C160:D160"/>
    <mergeCell ref="M160:M162"/>
    <mergeCell ref="C161:D162"/>
    <mergeCell ref="E161:E162"/>
    <mergeCell ref="F161:F162"/>
    <mergeCell ref="C163:H163"/>
    <mergeCell ref="A156:A159"/>
    <mergeCell ref="B156:B158"/>
    <mergeCell ref="C156:D158"/>
    <mergeCell ref="E156:E158"/>
    <mergeCell ref="F156:F158"/>
    <mergeCell ref="G156:G158"/>
    <mergeCell ref="M146:M152"/>
    <mergeCell ref="C150:D150"/>
    <mergeCell ref="C151:D153"/>
    <mergeCell ref="E151:E153"/>
    <mergeCell ref="F151:F153"/>
    <mergeCell ref="C146:D149"/>
    <mergeCell ref="E146:E149"/>
    <mergeCell ref="F146:F149"/>
    <mergeCell ref="G146:G149"/>
    <mergeCell ref="H146:H149"/>
    <mergeCell ref="A146:A155"/>
    <mergeCell ref="B146:B153"/>
    <mergeCell ref="I151:I152"/>
    <mergeCell ref="J151:J152"/>
    <mergeCell ref="G140:G142"/>
    <mergeCell ref="H140:H142"/>
    <mergeCell ref="I140:I142"/>
    <mergeCell ref="J140:J142"/>
    <mergeCell ref="G151:G152"/>
    <mergeCell ref="H151:H152"/>
    <mergeCell ref="M140:M142"/>
    <mergeCell ref="C145:H145"/>
    <mergeCell ref="H135:H137"/>
    <mergeCell ref="I135:I137"/>
    <mergeCell ref="J135:J137"/>
    <mergeCell ref="M135:M137"/>
    <mergeCell ref="C139:H139"/>
    <mergeCell ref="G135:G137"/>
    <mergeCell ref="C138:D138"/>
    <mergeCell ref="C143:D143"/>
    <mergeCell ref="A140:A145"/>
    <mergeCell ref="B140:B142"/>
    <mergeCell ref="C140:D142"/>
    <mergeCell ref="E140:E142"/>
    <mergeCell ref="F140:F142"/>
    <mergeCell ref="A135:A139"/>
    <mergeCell ref="B135:B137"/>
    <mergeCell ref="C135:D137"/>
    <mergeCell ref="E135:E137"/>
    <mergeCell ref="F135:F137"/>
    <mergeCell ref="M129:M133"/>
    <mergeCell ref="C131:D131"/>
    <mergeCell ref="C133:D133"/>
    <mergeCell ref="C134:H134"/>
    <mergeCell ref="C122:H122"/>
    <mergeCell ref="C124:D124"/>
    <mergeCell ref="B123:B127"/>
    <mergeCell ref="C123:D123"/>
    <mergeCell ref="M123:M127"/>
    <mergeCell ref="C125:D127"/>
    <mergeCell ref="E125:E127"/>
    <mergeCell ref="F125:F127"/>
    <mergeCell ref="G126:G127"/>
    <mergeCell ref="A118:A122"/>
    <mergeCell ref="B118:B121"/>
    <mergeCell ref="C118:D118"/>
    <mergeCell ref="M118:M120"/>
    <mergeCell ref="C119:D121"/>
    <mergeCell ref="E119:E121"/>
    <mergeCell ref="F119:F121"/>
    <mergeCell ref="G119:G121"/>
    <mergeCell ref="H119:H121"/>
    <mergeCell ref="I119:I121"/>
    <mergeCell ref="J119:J121"/>
    <mergeCell ref="I105:I112"/>
    <mergeCell ref="J105:J112"/>
    <mergeCell ref="M105:M115"/>
    <mergeCell ref="C115:D116"/>
    <mergeCell ref="E115:E116"/>
    <mergeCell ref="F115:F116"/>
    <mergeCell ref="F113:F114"/>
    <mergeCell ref="L119:L121"/>
    <mergeCell ref="K119:K121"/>
    <mergeCell ref="A105:A117"/>
    <mergeCell ref="B105:B116"/>
    <mergeCell ref="C105:D112"/>
    <mergeCell ref="E105:E106"/>
    <mergeCell ref="F105:F106"/>
    <mergeCell ref="G105:G106"/>
    <mergeCell ref="C117:H117"/>
    <mergeCell ref="H105:H112"/>
    <mergeCell ref="C113:D114"/>
    <mergeCell ref="E113:E114"/>
    <mergeCell ref="A103:A104"/>
    <mergeCell ref="C103:D103"/>
    <mergeCell ref="C104:H104"/>
    <mergeCell ref="A82:A83"/>
    <mergeCell ref="C82:D82"/>
    <mergeCell ref="C83:H83"/>
    <mergeCell ref="A91:A102"/>
    <mergeCell ref="B91:B101"/>
    <mergeCell ref="F99:F101"/>
    <mergeCell ref="G99:G100"/>
    <mergeCell ref="M91:M101"/>
    <mergeCell ref="C98:D98"/>
    <mergeCell ref="C99:D101"/>
    <mergeCell ref="E99:E101"/>
    <mergeCell ref="C91:D96"/>
    <mergeCell ref="E91:E96"/>
    <mergeCell ref="F91:F96"/>
    <mergeCell ref="J99:J100"/>
    <mergeCell ref="G91:G96"/>
    <mergeCell ref="C102:H102"/>
    <mergeCell ref="H91:H96"/>
    <mergeCell ref="I91:I96"/>
    <mergeCell ref="J91:J96"/>
    <mergeCell ref="H99:H100"/>
    <mergeCell ref="I99:I100"/>
    <mergeCell ref="C97:D97"/>
    <mergeCell ref="C90:H90"/>
    <mergeCell ref="H85:H87"/>
    <mergeCell ref="I85:I87"/>
    <mergeCell ref="J85:J87"/>
    <mergeCell ref="C88:D88"/>
    <mergeCell ref="C89:D89"/>
    <mergeCell ref="M84:M89"/>
    <mergeCell ref="F66:F67"/>
    <mergeCell ref="C85:D87"/>
    <mergeCell ref="E85:E87"/>
    <mergeCell ref="F85:F87"/>
    <mergeCell ref="C81:H81"/>
    <mergeCell ref="M69:M71"/>
    <mergeCell ref="C76:H76"/>
    <mergeCell ref="H69:H71"/>
    <mergeCell ref="G85:G87"/>
    <mergeCell ref="M77:M80"/>
    <mergeCell ref="C78:D78"/>
    <mergeCell ref="A69:A76"/>
    <mergeCell ref="C69:D72"/>
    <mergeCell ref="E69:E72"/>
    <mergeCell ref="I69:I71"/>
    <mergeCell ref="J69:J71"/>
    <mergeCell ref="A77:A81"/>
    <mergeCell ref="B77:B80"/>
    <mergeCell ref="C77:D77"/>
    <mergeCell ref="F69:F72"/>
    <mergeCell ref="G69:G72"/>
    <mergeCell ref="C79:D80"/>
    <mergeCell ref="E79:E80"/>
    <mergeCell ref="F79:F80"/>
    <mergeCell ref="C75:D75"/>
    <mergeCell ref="C74:D74"/>
    <mergeCell ref="B69:B75"/>
    <mergeCell ref="C73:D73"/>
    <mergeCell ref="J52:J56"/>
    <mergeCell ref="M52:M59"/>
    <mergeCell ref="C61:H61"/>
    <mergeCell ref="A62:A68"/>
    <mergeCell ref="B62:B66"/>
    <mergeCell ref="C68:H68"/>
    <mergeCell ref="A52:A61"/>
    <mergeCell ref="M62:M66"/>
    <mergeCell ref="C66:D67"/>
    <mergeCell ref="E66:E67"/>
    <mergeCell ref="M46:M50"/>
    <mergeCell ref="C49:D50"/>
    <mergeCell ref="E49:E50"/>
    <mergeCell ref="F49:F50"/>
    <mergeCell ref="G49:G50"/>
    <mergeCell ref="H49:H50"/>
    <mergeCell ref="I49:I50"/>
    <mergeCell ref="H46:H47"/>
    <mergeCell ref="J46:J47"/>
    <mergeCell ref="C57:D57"/>
    <mergeCell ref="C58:D60"/>
    <mergeCell ref="E58:E60"/>
    <mergeCell ref="F58:F60"/>
    <mergeCell ref="G58:G59"/>
    <mergeCell ref="J49:J50"/>
    <mergeCell ref="C51:H51"/>
    <mergeCell ref="C52:D56"/>
    <mergeCell ref="G52:G56"/>
    <mergeCell ref="H52:H56"/>
    <mergeCell ref="I52:I56"/>
    <mergeCell ref="A46:A51"/>
    <mergeCell ref="B46:B50"/>
    <mergeCell ref="C46:D47"/>
    <mergeCell ref="E46:E47"/>
    <mergeCell ref="F46:F47"/>
    <mergeCell ref="I46:I47"/>
    <mergeCell ref="G46:G47"/>
    <mergeCell ref="B52:B60"/>
    <mergeCell ref="E52:E56"/>
    <mergeCell ref="F52:F56"/>
    <mergeCell ref="C36:D36"/>
    <mergeCell ref="C37:H37"/>
    <mergeCell ref="M38:M43"/>
    <mergeCell ref="C43:D43"/>
    <mergeCell ref="C45:H45"/>
    <mergeCell ref="E38:E41"/>
    <mergeCell ref="F38:F41"/>
    <mergeCell ref="G38:G41"/>
    <mergeCell ref="A38:A45"/>
    <mergeCell ref="B38:B43"/>
    <mergeCell ref="C38:D41"/>
    <mergeCell ref="H38:H41"/>
    <mergeCell ref="I38:I41"/>
    <mergeCell ref="J38:J41"/>
    <mergeCell ref="C44:D44"/>
    <mergeCell ref="C42:D42"/>
    <mergeCell ref="M29:M33"/>
    <mergeCell ref="C34:H34"/>
    <mergeCell ref="C22:H22"/>
    <mergeCell ref="M23:M27"/>
    <mergeCell ref="A29:A34"/>
    <mergeCell ref="B29:B33"/>
    <mergeCell ref="C29:D33"/>
    <mergeCell ref="E29:E33"/>
    <mergeCell ref="F29:F33"/>
    <mergeCell ref="G29:G33"/>
    <mergeCell ref="A23:A28"/>
    <mergeCell ref="B23:B27"/>
    <mergeCell ref="C28:H28"/>
    <mergeCell ref="J62:J63"/>
    <mergeCell ref="H29:H33"/>
    <mergeCell ref="I29:I33"/>
    <mergeCell ref="J29:J33"/>
    <mergeCell ref="A35:A37"/>
    <mergeCell ref="B35:B36"/>
    <mergeCell ref="C35:D35"/>
    <mergeCell ref="G13:G17"/>
    <mergeCell ref="H13:H17"/>
    <mergeCell ref="A13:A22"/>
    <mergeCell ref="B13:B21"/>
    <mergeCell ref="M13:M21"/>
    <mergeCell ref="C18:D18"/>
    <mergeCell ref="C19:D19"/>
    <mergeCell ref="C20:D21"/>
    <mergeCell ref="E20:E21"/>
    <mergeCell ref="F20:F21"/>
    <mergeCell ref="M9:M11"/>
    <mergeCell ref="C10:D11"/>
    <mergeCell ref="E10:E11"/>
    <mergeCell ref="F10:F11"/>
    <mergeCell ref="C12:H12"/>
    <mergeCell ref="C13:D17"/>
    <mergeCell ref="E13:E17"/>
    <mergeCell ref="F13:F17"/>
    <mergeCell ref="I13:I17"/>
    <mergeCell ref="J13:J17"/>
    <mergeCell ref="H1:I1"/>
    <mergeCell ref="H2:J2"/>
    <mergeCell ref="H3:I3"/>
    <mergeCell ref="H4:I4"/>
    <mergeCell ref="C8:D8"/>
    <mergeCell ref="A9:A12"/>
    <mergeCell ref="B9:B11"/>
    <mergeCell ref="C9:D9"/>
    <mergeCell ref="J1:K1"/>
    <mergeCell ref="C25:D26"/>
    <mergeCell ref="E25:E26"/>
    <mergeCell ref="F25:F26"/>
    <mergeCell ref="G25:G26"/>
    <mergeCell ref="H25:H26"/>
    <mergeCell ref="I25:I26"/>
    <mergeCell ref="J25:J26"/>
    <mergeCell ref="C23:D23"/>
    <mergeCell ref="C24:D24"/>
    <mergeCell ref="C62:D63"/>
    <mergeCell ref="C64:D64"/>
    <mergeCell ref="E62:E63"/>
    <mergeCell ref="F62:F63"/>
    <mergeCell ref="G62:G63"/>
    <mergeCell ref="H62:H63"/>
    <mergeCell ref="I62:I63"/>
  </mergeCells>
  <printOptions/>
  <pageMargins left="0.25" right="0.25" top="0.75" bottom="0.75" header="0.3" footer="0.3"/>
  <pageSetup horizontalDpi="600" verticalDpi="6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zoomScale="95" zoomScaleNormal="95" zoomScalePageLayoutView="0" workbookViewId="0" topLeftCell="A1">
      <pane xSplit="4" ySplit="8" topLeftCell="E15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168" sqref="M168"/>
    </sheetView>
  </sheetViews>
  <sheetFormatPr defaultColWidth="8.796875" defaultRowHeight="14.25"/>
  <cols>
    <col min="1" max="1" width="3" style="11" customWidth="1"/>
    <col min="2" max="2" width="13.59765625" style="5" customWidth="1"/>
    <col min="3" max="3" width="15.5" style="59" customWidth="1"/>
    <col min="4" max="4" width="30.69921875" style="13" customWidth="1"/>
    <col min="5" max="5" width="5.19921875" style="41" customWidth="1"/>
    <col min="6" max="6" width="6.59765625" style="41" customWidth="1"/>
    <col min="7" max="7" width="5.19921875" style="41" customWidth="1"/>
    <col min="8" max="8" width="9.69921875" style="19" customWidth="1"/>
    <col min="9" max="9" width="10" style="19" customWidth="1"/>
    <col min="10" max="10" width="9.59765625" style="17" customWidth="1"/>
    <col min="11" max="11" width="10.3984375" style="18" customWidth="1"/>
    <col min="13" max="13" width="8.69921875" style="0" customWidth="1"/>
    <col min="14" max="14" width="14.69921875" style="0" customWidth="1"/>
  </cols>
  <sheetData>
    <row r="1" spans="1:9" ht="15" customHeight="1">
      <c r="A1" s="1"/>
      <c r="B1" s="6"/>
      <c r="D1" s="59"/>
      <c r="H1" s="512" t="s">
        <v>97</v>
      </c>
      <c r="I1" s="512"/>
    </row>
    <row r="2" spans="1:10" ht="15">
      <c r="A2" s="1"/>
      <c r="B2" s="6"/>
      <c r="D2" s="59"/>
      <c r="H2" s="512" t="s">
        <v>96</v>
      </c>
      <c r="I2" s="512"/>
      <c r="J2" s="513"/>
    </row>
    <row r="3" spans="1:9" ht="15">
      <c r="A3" s="1"/>
      <c r="B3" s="6"/>
      <c r="D3" s="59"/>
      <c r="H3" s="512" t="s">
        <v>40</v>
      </c>
      <c r="I3" s="512"/>
    </row>
    <row r="4" spans="1:9" ht="15">
      <c r="A4" s="1"/>
      <c r="B4" s="6"/>
      <c r="D4" s="59"/>
      <c r="H4" s="512" t="s">
        <v>103</v>
      </c>
      <c r="I4" s="512"/>
    </row>
    <row r="5" ht="15">
      <c r="A5" s="23" t="s">
        <v>41</v>
      </c>
    </row>
    <row r="6" ht="15">
      <c r="A6" s="10"/>
    </row>
    <row r="7" ht="15">
      <c r="A7" s="10"/>
    </row>
    <row r="8" spans="1:11" ht="38.25">
      <c r="A8" s="8" t="s">
        <v>0</v>
      </c>
      <c r="B8" s="8" t="s">
        <v>1</v>
      </c>
      <c r="C8" s="514" t="s">
        <v>2</v>
      </c>
      <c r="D8" s="515"/>
      <c r="E8" s="42" t="s">
        <v>3</v>
      </c>
      <c r="F8" s="42" t="s">
        <v>4</v>
      </c>
      <c r="G8" s="42" t="s">
        <v>5</v>
      </c>
      <c r="H8" s="9" t="s">
        <v>39</v>
      </c>
      <c r="I8" s="9" t="s">
        <v>6</v>
      </c>
      <c r="J8" s="15" t="s">
        <v>36</v>
      </c>
      <c r="K8" s="9" t="s">
        <v>38</v>
      </c>
    </row>
    <row r="9" spans="1:11" ht="21" customHeight="1">
      <c r="A9" s="500">
        <v>1</v>
      </c>
      <c r="B9" s="503" t="s">
        <v>7</v>
      </c>
      <c r="C9" s="340" t="s">
        <v>76</v>
      </c>
      <c r="D9" s="341"/>
      <c r="E9" s="43">
        <v>600</v>
      </c>
      <c r="F9" s="43">
        <v>60016</v>
      </c>
      <c r="G9" s="43">
        <v>4270</v>
      </c>
      <c r="H9" s="16">
        <v>17049</v>
      </c>
      <c r="I9" s="16"/>
      <c r="J9" s="78">
        <v>17049</v>
      </c>
      <c r="K9" s="373"/>
    </row>
    <row r="10" spans="1:14" ht="19.5" customHeight="1">
      <c r="A10" s="501"/>
      <c r="B10" s="504"/>
      <c r="C10" s="351" t="s">
        <v>77</v>
      </c>
      <c r="D10" s="352"/>
      <c r="E10" s="505">
        <v>750</v>
      </c>
      <c r="F10" s="505">
        <v>75075</v>
      </c>
      <c r="G10" s="43">
        <v>4210</v>
      </c>
      <c r="H10" s="16">
        <v>446.5</v>
      </c>
      <c r="I10" s="16"/>
      <c r="J10" s="78">
        <v>446</v>
      </c>
      <c r="K10" s="374"/>
      <c r="N10" s="7"/>
    </row>
    <row r="11" spans="1:11" ht="15">
      <c r="A11" s="501"/>
      <c r="B11" s="504"/>
      <c r="C11" s="353"/>
      <c r="D11" s="354"/>
      <c r="E11" s="507"/>
      <c r="F11" s="507"/>
      <c r="G11" s="43">
        <v>4300</v>
      </c>
      <c r="H11" s="16">
        <v>450.5</v>
      </c>
      <c r="I11" s="16"/>
      <c r="J11" s="78">
        <v>450</v>
      </c>
      <c r="K11" s="374"/>
    </row>
    <row r="12" spans="1:11" ht="14.25" customHeight="1">
      <c r="A12" s="502"/>
      <c r="B12" s="2" t="s">
        <v>8</v>
      </c>
      <c r="C12" s="494">
        <f>SUM(H9:H11)</f>
        <v>17946</v>
      </c>
      <c r="D12" s="495"/>
      <c r="E12" s="495"/>
      <c r="F12" s="495"/>
      <c r="G12" s="495"/>
      <c r="H12" s="496"/>
      <c r="I12" s="20">
        <f>SUM(I9:I11)</f>
        <v>0</v>
      </c>
      <c r="J12" s="21">
        <f>SUM(J9:J11)</f>
        <v>17945</v>
      </c>
      <c r="K12" s="22">
        <v>17946.97</v>
      </c>
    </row>
    <row r="13" spans="1:11" ht="15.75" customHeight="1">
      <c r="A13" s="500">
        <v>2</v>
      </c>
      <c r="B13" s="503" t="s">
        <v>9</v>
      </c>
      <c r="C13" s="351" t="s">
        <v>78</v>
      </c>
      <c r="D13" s="352"/>
      <c r="E13" s="505">
        <v>926</v>
      </c>
      <c r="F13" s="505">
        <v>92695</v>
      </c>
      <c r="G13" s="505">
        <v>6050</v>
      </c>
      <c r="H13" s="508">
        <v>17000</v>
      </c>
      <c r="I13" s="492">
        <v>17000</v>
      </c>
      <c r="J13" s="376">
        <v>17000</v>
      </c>
      <c r="K13" s="373"/>
    </row>
    <row r="14" spans="1:11" ht="15.75" customHeight="1">
      <c r="A14" s="501"/>
      <c r="B14" s="504"/>
      <c r="C14" s="385"/>
      <c r="D14" s="386"/>
      <c r="E14" s="506"/>
      <c r="F14" s="506"/>
      <c r="G14" s="506"/>
      <c r="H14" s="509"/>
      <c r="I14" s="493"/>
      <c r="J14" s="377"/>
      <c r="K14" s="374"/>
    </row>
    <row r="15" spans="1:11" ht="4.5" customHeight="1">
      <c r="A15" s="501"/>
      <c r="B15" s="504"/>
      <c r="C15" s="385"/>
      <c r="D15" s="386"/>
      <c r="E15" s="506"/>
      <c r="F15" s="506"/>
      <c r="G15" s="506"/>
      <c r="H15" s="509"/>
      <c r="I15" s="493"/>
      <c r="J15" s="377"/>
      <c r="K15" s="374"/>
    </row>
    <row r="16" spans="1:11" ht="9" customHeight="1" hidden="1">
      <c r="A16" s="501"/>
      <c r="B16" s="504"/>
      <c r="C16" s="385"/>
      <c r="D16" s="386"/>
      <c r="E16" s="506"/>
      <c r="F16" s="506"/>
      <c r="G16" s="506"/>
      <c r="H16" s="509"/>
      <c r="I16" s="493"/>
      <c r="J16" s="377"/>
      <c r="K16" s="374"/>
    </row>
    <row r="17" spans="1:11" ht="15.75" customHeight="1">
      <c r="A17" s="501"/>
      <c r="B17" s="504"/>
      <c r="C17" s="353"/>
      <c r="D17" s="354"/>
      <c r="E17" s="507"/>
      <c r="F17" s="507"/>
      <c r="G17" s="507"/>
      <c r="H17" s="510"/>
      <c r="I17" s="511"/>
      <c r="J17" s="380"/>
      <c r="K17" s="374"/>
    </row>
    <row r="18" spans="1:11" ht="15.75" customHeight="1">
      <c r="A18" s="501"/>
      <c r="B18" s="504"/>
      <c r="C18" s="349" t="s">
        <v>73</v>
      </c>
      <c r="D18" s="350"/>
      <c r="E18" s="35">
        <v>926</v>
      </c>
      <c r="F18" s="35">
        <v>92695</v>
      </c>
      <c r="G18" s="35">
        <v>6050</v>
      </c>
      <c r="H18" s="31">
        <v>1500</v>
      </c>
      <c r="I18" s="60">
        <v>1500</v>
      </c>
      <c r="J18" s="62">
        <v>1500</v>
      </c>
      <c r="K18" s="374"/>
    </row>
    <row r="19" spans="1:11" ht="15.75" customHeight="1">
      <c r="A19" s="501"/>
      <c r="B19" s="504"/>
      <c r="C19" s="349" t="s">
        <v>74</v>
      </c>
      <c r="D19" s="350"/>
      <c r="E19" s="35">
        <v>926</v>
      </c>
      <c r="F19" s="35">
        <v>92695</v>
      </c>
      <c r="G19" s="30">
        <v>4210</v>
      </c>
      <c r="H19" s="31">
        <v>500</v>
      </c>
      <c r="I19" s="60"/>
      <c r="J19" s="62">
        <v>500</v>
      </c>
      <c r="K19" s="374"/>
    </row>
    <row r="20" spans="1:11" ht="15.75" customHeight="1">
      <c r="A20" s="501"/>
      <c r="B20" s="504"/>
      <c r="C20" s="351" t="s">
        <v>75</v>
      </c>
      <c r="D20" s="352"/>
      <c r="E20" s="505">
        <v>750</v>
      </c>
      <c r="F20" s="505">
        <v>75075</v>
      </c>
      <c r="G20" s="35">
        <v>4210</v>
      </c>
      <c r="H20" s="31">
        <v>161.24</v>
      </c>
      <c r="I20" s="60"/>
      <c r="J20" s="62">
        <v>161.23</v>
      </c>
      <c r="K20" s="374"/>
    </row>
    <row r="21" spans="1:11" ht="15.75" customHeight="1">
      <c r="A21" s="501"/>
      <c r="B21" s="504"/>
      <c r="C21" s="353"/>
      <c r="D21" s="354"/>
      <c r="E21" s="507"/>
      <c r="F21" s="507"/>
      <c r="G21" s="35">
        <v>4300</v>
      </c>
      <c r="H21" s="31">
        <v>161.23</v>
      </c>
      <c r="I21" s="60"/>
      <c r="J21" s="62">
        <v>161.23</v>
      </c>
      <c r="K21" s="374"/>
    </row>
    <row r="22" spans="1:11" ht="14.25" customHeight="1">
      <c r="A22" s="502"/>
      <c r="B22" s="2" t="s">
        <v>8</v>
      </c>
      <c r="C22" s="412">
        <f>SUM(H13:H21)</f>
        <v>19322.47</v>
      </c>
      <c r="D22" s="412"/>
      <c r="E22" s="412"/>
      <c r="F22" s="412"/>
      <c r="G22" s="412"/>
      <c r="H22" s="412"/>
      <c r="I22" s="20">
        <f>SUM(I13:I21)</f>
        <v>18500</v>
      </c>
      <c r="J22" s="21">
        <f>SUM(J13:J21)</f>
        <v>19322.46</v>
      </c>
      <c r="K22" s="22">
        <v>19322.47</v>
      </c>
    </row>
    <row r="23" spans="1:11" ht="14.25" customHeight="1">
      <c r="A23" s="500">
        <v>3</v>
      </c>
      <c r="B23" s="503" t="s">
        <v>10</v>
      </c>
      <c r="C23" s="351" t="s">
        <v>82</v>
      </c>
      <c r="D23" s="352"/>
      <c r="E23" s="505">
        <v>926</v>
      </c>
      <c r="F23" s="505">
        <v>92695</v>
      </c>
      <c r="G23" s="505">
        <v>6050</v>
      </c>
      <c r="H23" s="492">
        <v>13099.98</v>
      </c>
      <c r="I23" s="492">
        <v>13099.98</v>
      </c>
      <c r="J23" s="376">
        <v>13100</v>
      </c>
      <c r="K23" s="373"/>
    </row>
    <row r="24" spans="1:11" ht="14.25" customHeight="1">
      <c r="A24" s="501"/>
      <c r="B24" s="504"/>
      <c r="C24" s="385"/>
      <c r="D24" s="386"/>
      <c r="E24" s="506"/>
      <c r="F24" s="506"/>
      <c r="G24" s="506"/>
      <c r="H24" s="493"/>
      <c r="I24" s="493"/>
      <c r="J24" s="377"/>
      <c r="K24" s="374"/>
    </row>
    <row r="25" spans="1:11" ht="29.25" customHeight="1">
      <c r="A25" s="501"/>
      <c r="B25" s="504"/>
      <c r="C25" s="385"/>
      <c r="D25" s="386"/>
      <c r="E25" s="506"/>
      <c r="F25" s="506"/>
      <c r="G25" s="506"/>
      <c r="H25" s="493"/>
      <c r="I25" s="493"/>
      <c r="J25" s="377"/>
      <c r="K25" s="374"/>
    </row>
    <row r="26" spans="1:11" ht="27" customHeight="1">
      <c r="A26" s="501"/>
      <c r="B26" s="504"/>
      <c r="C26" s="385"/>
      <c r="D26" s="386"/>
      <c r="E26" s="506"/>
      <c r="F26" s="506"/>
      <c r="G26" s="506"/>
      <c r="H26" s="493"/>
      <c r="I26" s="493"/>
      <c r="J26" s="377"/>
      <c r="K26" s="374"/>
    </row>
    <row r="27" spans="1:11" ht="13.5" customHeight="1" hidden="1">
      <c r="A27" s="501"/>
      <c r="B27" s="504"/>
      <c r="C27" s="385"/>
      <c r="D27" s="386"/>
      <c r="E27" s="506"/>
      <c r="F27" s="506"/>
      <c r="G27" s="506"/>
      <c r="H27" s="493"/>
      <c r="I27" s="493"/>
      <c r="J27" s="377"/>
      <c r="K27" s="374"/>
    </row>
    <row r="28" spans="1:11" ht="14.25" customHeight="1">
      <c r="A28" s="502"/>
      <c r="B28" s="2" t="s">
        <v>8</v>
      </c>
      <c r="C28" s="494">
        <f>SUM(H23:H23)</f>
        <v>13099.98</v>
      </c>
      <c r="D28" s="495"/>
      <c r="E28" s="495"/>
      <c r="F28" s="495"/>
      <c r="G28" s="495"/>
      <c r="H28" s="496"/>
      <c r="I28" s="20">
        <f>SUM(I23:I23)</f>
        <v>13099.98</v>
      </c>
      <c r="J28" s="21">
        <f>SUM(J23)</f>
        <v>13100</v>
      </c>
      <c r="K28" s="22">
        <v>13099.98</v>
      </c>
    </row>
    <row r="29" spans="1:11" ht="66.75" customHeight="1">
      <c r="A29" s="497">
        <v>4</v>
      </c>
      <c r="B29" s="406" t="s">
        <v>11</v>
      </c>
      <c r="C29" s="351" t="s">
        <v>93</v>
      </c>
      <c r="D29" s="352"/>
      <c r="E29" s="363">
        <v>926</v>
      </c>
      <c r="F29" s="363">
        <v>92695</v>
      </c>
      <c r="G29" s="363">
        <v>6050</v>
      </c>
      <c r="H29" s="342">
        <v>14278</v>
      </c>
      <c r="I29" s="342">
        <v>14278</v>
      </c>
      <c r="J29" s="376">
        <v>14278</v>
      </c>
      <c r="K29" s="373"/>
    </row>
    <row r="30" spans="1:11" ht="12" customHeight="1" hidden="1">
      <c r="A30" s="498"/>
      <c r="B30" s="406"/>
      <c r="C30" s="385"/>
      <c r="D30" s="386"/>
      <c r="E30" s="381"/>
      <c r="F30" s="381"/>
      <c r="G30" s="381"/>
      <c r="H30" s="375"/>
      <c r="I30" s="375"/>
      <c r="J30" s="377"/>
      <c r="K30" s="374"/>
    </row>
    <row r="31" spans="1:11" ht="21.75" customHeight="1">
      <c r="A31" s="498"/>
      <c r="B31" s="406"/>
      <c r="C31" s="385"/>
      <c r="D31" s="386"/>
      <c r="E31" s="381"/>
      <c r="F31" s="381"/>
      <c r="G31" s="381"/>
      <c r="H31" s="375"/>
      <c r="I31" s="375"/>
      <c r="J31" s="377"/>
      <c r="K31" s="374"/>
    </row>
    <row r="32" spans="1:11" ht="21.75" customHeight="1">
      <c r="A32" s="498"/>
      <c r="B32" s="406"/>
      <c r="C32" s="385"/>
      <c r="D32" s="386"/>
      <c r="E32" s="381"/>
      <c r="F32" s="381"/>
      <c r="G32" s="381"/>
      <c r="H32" s="375"/>
      <c r="I32" s="375"/>
      <c r="J32" s="377"/>
      <c r="K32" s="374"/>
    </row>
    <row r="33" spans="1:11" ht="20.25" customHeight="1">
      <c r="A33" s="498"/>
      <c r="B33" s="406"/>
      <c r="C33" s="353"/>
      <c r="D33" s="354"/>
      <c r="E33" s="364"/>
      <c r="F33" s="364"/>
      <c r="G33" s="364"/>
      <c r="H33" s="343"/>
      <c r="I33" s="343"/>
      <c r="J33" s="380"/>
      <c r="K33" s="374"/>
    </row>
    <row r="34" spans="1:11" ht="15">
      <c r="A34" s="499"/>
      <c r="B34" s="4" t="s">
        <v>8</v>
      </c>
      <c r="C34" s="382">
        <f>SUM(H29:H33)</f>
        <v>14278</v>
      </c>
      <c r="D34" s="383"/>
      <c r="E34" s="383"/>
      <c r="F34" s="383"/>
      <c r="G34" s="383"/>
      <c r="H34" s="384"/>
      <c r="I34" s="22">
        <f>SUM(I29:I32)</f>
        <v>14278</v>
      </c>
      <c r="J34" s="21">
        <f>SUM(J29:J33)</f>
        <v>14278</v>
      </c>
      <c r="K34" s="26">
        <v>14278.98</v>
      </c>
    </row>
    <row r="35" spans="1:11" ht="44.25" customHeight="1">
      <c r="A35" s="395">
        <v>5</v>
      </c>
      <c r="B35" s="488" t="s">
        <v>12</v>
      </c>
      <c r="C35" s="490" t="s">
        <v>83</v>
      </c>
      <c r="D35" s="491"/>
      <c r="E35" s="49">
        <v>750</v>
      </c>
      <c r="F35" s="49">
        <v>75075</v>
      </c>
      <c r="G35" s="49">
        <v>4300</v>
      </c>
      <c r="H35" s="50">
        <v>477</v>
      </c>
      <c r="I35" s="50"/>
      <c r="J35" s="48">
        <v>477</v>
      </c>
      <c r="K35" s="47"/>
    </row>
    <row r="36" spans="1:11" ht="35.25" customHeight="1">
      <c r="A36" s="396"/>
      <c r="B36" s="489"/>
      <c r="C36" s="435" t="s">
        <v>84</v>
      </c>
      <c r="D36" s="436"/>
      <c r="E36" s="46">
        <v>600</v>
      </c>
      <c r="F36" s="46">
        <v>60016</v>
      </c>
      <c r="G36" s="46">
        <v>6050</v>
      </c>
      <c r="H36" s="47">
        <v>11967.97</v>
      </c>
      <c r="I36" s="47">
        <v>11967.97</v>
      </c>
      <c r="J36" s="48">
        <v>11968</v>
      </c>
      <c r="K36" s="74"/>
    </row>
    <row r="37" spans="1:11" ht="14.25">
      <c r="A37" s="397"/>
      <c r="B37" s="4" t="s">
        <v>8</v>
      </c>
      <c r="C37" s="355">
        <f>SUM(H35:H36)</f>
        <v>12444.97</v>
      </c>
      <c r="D37" s="356"/>
      <c r="E37" s="356"/>
      <c r="F37" s="356"/>
      <c r="G37" s="356"/>
      <c r="H37" s="357"/>
      <c r="I37" s="22">
        <f>SUM(I35:I36)</f>
        <v>11967.97</v>
      </c>
      <c r="J37" s="21">
        <f>SUM(J35:J36)</f>
        <v>12445</v>
      </c>
      <c r="K37" s="22">
        <v>12444.98</v>
      </c>
    </row>
    <row r="38" spans="1:11" ht="22.5" customHeight="1">
      <c r="A38" s="345">
        <v>6</v>
      </c>
      <c r="B38" s="346" t="s">
        <v>13</v>
      </c>
      <c r="C38" s="351" t="s">
        <v>85</v>
      </c>
      <c r="D38" s="352"/>
      <c r="E38" s="363">
        <v>926</v>
      </c>
      <c r="F38" s="363">
        <v>92695</v>
      </c>
      <c r="G38" s="363">
        <v>6050</v>
      </c>
      <c r="H38" s="342">
        <v>12351.64</v>
      </c>
      <c r="I38" s="342">
        <v>12351.64</v>
      </c>
      <c r="J38" s="376">
        <v>12352</v>
      </c>
      <c r="K38" s="373"/>
    </row>
    <row r="39" spans="1:11" ht="12.75" customHeight="1">
      <c r="A39" s="345"/>
      <c r="B39" s="347"/>
      <c r="C39" s="385"/>
      <c r="D39" s="386"/>
      <c r="E39" s="381"/>
      <c r="F39" s="381"/>
      <c r="G39" s="381"/>
      <c r="H39" s="375"/>
      <c r="I39" s="375"/>
      <c r="J39" s="377"/>
      <c r="K39" s="374"/>
    </row>
    <row r="40" spans="1:11" ht="12.75" customHeight="1">
      <c r="A40" s="345"/>
      <c r="B40" s="347"/>
      <c r="C40" s="385"/>
      <c r="D40" s="386"/>
      <c r="E40" s="381"/>
      <c r="F40" s="381"/>
      <c r="G40" s="381"/>
      <c r="H40" s="375"/>
      <c r="I40" s="375"/>
      <c r="J40" s="377"/>
      <c r="K40" s="374"/>
    </row>
    <row r="41" spans="1:11" ht="12.75" customHeight="1">
      <c r="A41" s="345"/>
      <c r="B41" s="347"/>
      <c r="C41" s="353"/>
      <c r="D41" s="354"/>
      <c r="E41" s="364"/>
      <c r="F41" s="364"/>
      <c r="G41" s="364"/>
      <c r="H41" s="343"/>
      <c r="I41" s="343"/>
      <c r="J41" s="380"/>
      <c r="K41" s="374"/>
    </row>
    <row r="42" spans="1:11" ht="50.25" customHeight="1">
      <c r="A42" s="345"/>
      <c r="B42" s="347"/>
      <c r="C42" s="349" t="s">
        <v>47</v>
      </c>
      <c r="D42" s="350"/>
      <c r="E42" s="39">
        <v>921</v>
      </c>
      <c r="F42" s="39">
        <v>92195</v>
      </c>
      <c r="G42" s="39">
        <v>4300</v>
      </c>
      <c r="H42" s="71">
        <v>650.09</v>
      </c>
      <c r="I42" s="71"/>
      <c r="J42" s="78">
        <v>650</v>
      </c>
      <c r="K42" s="374"/>
    </row>
    <row r="43" spans="1:11" ht="14.25">
      <c r="A43" s="345"/>
      <c r="B43" s="4" t="s">
        <v>8</v>
      </c>
      <c r="C43" s="355">
        <f>SUM(H38:H42)</f>
        <v>13001.73</v>
      </c>
      <c r="D43" s="356"/>
      <c r="E43" s="356"/>
      <c r="F43" s="356"/>
      <c r="G43" s="356"/>
      <c r="H43" s="357"/>
      <c r="I43" s="22">
        <f>SUM(I38:I42)</f>
        <v>12351.64</v>
      </c>
      <c r="J43" s="21">
        <f>SUM(J38:J42)</f>
        <v>13002</v>
      </c>
      <c r="K43" s="22">
        <v>13001.73</v>
      </c>
    </row>
    <row r="44" spans="1:11" ht="39" customHeight="1">
      <c r="A44" s="345">
        <v>7</v>
      </c>
      <c r="B44" s="346" t="s">
        <v>14</v>
      </c>
      <c r="C44" s="351" t="s">
        <v>65</v>
      </c>
      <c r="D44" s="352"/>
      <c r="E44" s="363">
        <v>926</v>
      </c>
      <c r="F44" s="363">
        <v>92695</v>
      </c>
      <c r="G44" s="363">
        <v>6050</v>
      </c>
      <c r="H44" s="342">
        <v>13951.05</v>
      </c>
      <c r="I44" s="342">
        <v>13951.05</v>
      </c>
      <c r="J44" s="376">
        <v>13951</v>
      </c>
      <c r="K44" s="373"/>
    </row>
    <row r="45" spans="1:11" ht="24.75" customHeight="1">
      <c r="A45" s="345"/>
      <c r="B45" s="347"/>
      <c r="C45" s="353"/>
      <c r="D45" s="354"/>
      <c r="E45" s="364"/>
      <c r="F45" s="364"/>
      <c r="G45" s="364"/>
      <c r="H45" s="343"/>
      <c r="I45" s="343"/>
      <c r="J45" s="380"/>
      <c r="K45" s="374"/>
    </row>
    <row r="46" spans="1:11" ht="12.75" customHeight="1">
      <c r="A46" s="345"/>
      <c r="B46" s="347"/>
      <c r="C46" s="351" t="s">
        <v>66</v>
      </c>
      <c r="D46" s="352"/>
      <c r="E46" s="363">
        <v>750</v>
      </c>
      <c r="F46" s="363">
        <v>75075</v>
      </c>
      <c r="G46" s="362">
        <v>4210</v>
      </c>
      <c r="H46" s="486">
        <v>250</v>
      </c>
      <c r="I46" s="421"/>
      <c r="J46" s="376">
        <v>250</v>
      </c>
      <c r="K46" s="374"/>
    </row>
    <row r="47" spans="1:11" ht="12.75" customHeight="1">
      <c r="A47" s="345"/>
      <c r="B47" s="347"/>
      <c r="C47" s="385"/>
      <c r="D47" s="386"/>
      <c r="E47" s="381"/>
      <c r="F47" s="381"/>
      <c r="G47" s="362"/>
      <c r="H47" s="487"/>
      <c r="I47" s="421"/>
      <c r="J47" s="380"/>
      <c r="K47" s="374"/>
    </row>
    <row r="48" spans="1:11" ht="24" customHeight="1">
      <c r="A48" s="345"/>
      <c r="B48" s="348"/>
      <c r="C48" s="353"/>
      <c r="D48" s="354"/>
      <c r="E48" s="364"/>
      <c r="F48" s="364"/>
      <c r="G48" s="39">
        <v>4300</v>
      </c>
      <c r="H48" s="70">
        <v>250</v>
      </c>
      <c r="I48" s="71"/>
      <c r="J48" s="63">
        <v>250</v>
      </c>
      <c r="K48" s="65"/>
    </row>
    <row r="49" spans="1:11" ht="14.25">
      <c r="A49" s="345"/>
      <c r="B49" s="4" t="s">
        <v>8</v>
      </c>
      <c r="C49" s="337">
        <f>SUM(H44:H48)</f>
        <v>14451.05</v>
      </c>
      <c r="D49" s="448"/>
      <c r="E49" s="448"/>
      <c r="F49" s="448"/>
      <c r="G49" s="448"/>
      <c r="H49" s="449"/>
      <c r="I49" s="22">
        <f>SUM(I44:I47)</f>
        <v>13951.05</v>
      </c>
      <c r="J49" s="21">
        <f>SUM(J44:J48)</f>
        <v>14451</v>
      </c>
      <c r="K49" s="26">
        <v>14475.48</v>
      </c>
    </row>
    <row r="50" spans="1:11" ht="14.25" customHeight="1">
      <c r="A50" s="345">
        <v>8</v>
      </c>
      <c r="B50" s="346" t="s">
        <v>15</v>
      </c>
      <c r="C50" s="480" t="s">
        <v>102</v>
      </c>
      <c r="D50" s="481"/>
      <c r="E50" s="363">
        <v>926</v>
      </c>
      <c r="F50" s="363">
        <v>92695</v>
      </c>
      <c r="G50" s="363">
        <v>6050</v>
      </c>
      <c r="H50" s="342">
        <v>16587.72</v>
      </c>
      <c r="I50" s="342">
        <v>16587.72</v>
      </c>
      <c r="J50" s="342">
        <v>16588</v>
      </c>
      <c r="K50" s="373"/>
    </row>
    <row r="51" spans="1:11" ht="14.25" customHeight="1">
      <c r="A51" s="345"/>
      <c r="B51" s="347"/>
      <c r="C51" s="482"/>
      <c r="D51" s="483"/>
      <c r="E51" s="381"/>
      <c r="F51" s="381"/>
      <c r="G51" s="381"/>
      <c r="H51" s="375"/>
      <c r="I51" s="375"/>
      <c r="J51" s="375"/>
      <c r="K51" s="374"/>
    </row>
    <row r="52" spans="1:11" ht="14.25" customHeight="1">
      <c r="A52" s="345"/>
      <c r="B52" s="347"/>
      <c r="C52" s="482"/>
      <c r="D52" s="483"/>
      <c r="E52" s="381"/>
      <c r="F52" s="381"/>
      <c r="G52" s="381"/>
      <c r="H52" s="375"/>
      <c r="I52" s="375"/>
      <c r="J52" s="375"/>
      <c r="K52" s="374"/>
    </row>
    <row r="53" spans="1:11" ht="14.25" customHeight="1">
      <c r="A53" s="345"/>
      <c r="B53" s="347"/>
      <c r="C53" s="482"/>
      <c r="D53" s="483"/>
      <c r="E53" s="381"/>
      <c r="F53" s="381"/>
      <c r="G53" s="381"/>
      <c r="H53" s="375"/>
      <c r="I53" s="375"/>
      <c r="J53" s="375"/>
      <c r="K53" s="374"/>
    </row>
    <row r="54" spans="1:11" ht="19.5" customHeight="1">
      <c r="A54" s="345"/>
      <c r="B54" s="347"/>
      <c r="C54" s="484"/>
      <c r="D54" s="485"/>
      <c r="E54" s="364"/>
      <c r="F54" s="364"/>
      <c r="G54" s="364"/>
      <c r="H54" s="343"/>
      <c r="I54" s="343"/>
      <c r="J54" s="343"/>
      <c r="K54" s="374"/>
    </row>
    <row r="55" spans="1:11" ht="34.5" customHeight="1">
      <c r="A55" s="345"/>
      <c r="B55" s="347"/>
      <c r="C55" s="471" t="s">
        <v>67</v>
      </c>
      <c r="D55" s="472"/>
      <c r="E55" s="39">
        <v>926</v>
      </c>
      <c r="F55" s="39">
        <v>92695</v>
      </c>
      <c r="G55" s="39">
        <v>4210</v>
      </c>
      <c r="H55" s="71">
        <v>2750</v>
      </c>
      <c r="I55" s="71"/>
      <c r="J55" s="78">
        <v>2750</v>
      </c>
      <c r="K55" s="374"/>
    </row>
    <row r="56" spans="1:11" ht="14.25" customHeight="1">
      <c r="A56" s="345"/>
      <c r="B56" s="347"/>
      <c r="C56" s="473" t="s">
        <v>68</v>
      </c>
      <c r="D56" s="474"/>
      <c r="E56" s="362">
        <v>750</v>
      </c>
      <c r="F56" s="362">
        <v>75075</v>
      </c>
      <c r="G56" s="362">
        <v>4210</v>
      </c>
      <c r="H56" s="67">
        <v>500</v>
      </c>
      <c r="I56" s="24"/>
      <c r="J56" s="78">
        <v>500</v>
      </c>
      <c r="K56" s="374"/>
    </row>
    <row r="57" spans="1:11" ht="8.25" customHeight="1" hidden="1">
      <c r="A57" s="345"/>
      <c r="B57" s="347"/>
      <c r="C57" s="475"/>
      <c r="D57" s="476"/>
      <c r="E57" s="362"/>
      <c r="F57" s="362"/>
      <c r="G57" s="479"/>
      <c r="H57" s="24"/>
      <c r="I57" s="24"/>
      <c r="J57" s="78"/>
      <c r="K57" s="374"/>
    </row>
    <row r="58" spans="1:11" ht="14.25" customHeight="1">
      <c r="A58" s="345"/>
      <c r="B58" s="348"/>
      <c r="C58" s="477"/>
      <c r="D58" s="478"/>
      <c r="E58" s="362"/>
      <c r="F58" s="362"/>
      <c r="G58" s="39">
        <v>4300</v>
      </c>
      <c r="H58" s="71">
        <v>500</v>
      </c>
      <c r="I58" s="24"/>
      <c r="J58" s="78">
        <v>500</v>
      </c>
      <c r="K58" s="65"/>
    </row>
    <row r="59" spans="1:11" ht="14.25">
      <c r="A59" s="345"/>
      <c r="B59" s="4" t="s">
        <v>8</v>
      </c>
      <c r="C59" s="462">
        <f>SUM(H50:H58)</f>
        <v>20337.72</v>
      </c>
      <c r="D59" s="463"/>
      <c r="E59" s="338"/>
      <c r="F59" s="338"/>
      <c r="G59" s="338"/>
      <c r="H59" s="339"/>
      <c r="I59" s="22">
        <f>SUM(I50:I57)</f>
        <v>16587.72</v>
      </c>
      <c r="J59" s="21">
        <f>SUM(J50:J58)</f>
        <v>20338</v>
      </c>
      <c r="K59" s="22">
        <v>20337.72</v>
      </c>
    </row>
    <row r="60" spans="1:11" ht="39.75" customHeight="1">
      <c r="A60" s="345">
        <v>9</v>
      </c>
      <c r="B60" s="464" t="s">
        <v>16</v>
      </c>
      <c r="C60" s="351" t="s">
        <v>86</v>
      </c>
      <c r="D60" s="352"/>
      <c r="E60" s="460">
        <v>926</v>
      </c>
      <c r="F60" s="363">
        <v>92695</v>
      </c>
      <c r="G60" s="363">
        <v>6050</v>
      </c>
      <c r="H60" s="367">
        <v>14838</v>
      </c>
      <c r="I60" s="367">
        <v>14838</v>
      </c>
      <c r="J60" s="376">
        <v>14838</v>
      </c>
      <c r="K60" s="373"/>
    </row>
    <row r="61" spans="1:11" ht="39.75" customHeight="1">
      <c r="A61" s="345"/>
      <c r="B61" s="465"/>
      <c r="C61" s="385"/>
      <c r="D61" s="386"/>
      <c r="E61" s="466"/>
      <c r="F61" s="381"/>
      <c r="G61" s="381"/>
      <c r="H61" s="368"/>
      <c r="I61" s="368"/>
      <c r="J61" s="377"/>
      <c r="K61" s="374"/>
    </row>
    <row r="62" spans="1:11" ht="51.75" customHeight="1">
      <c r="A62" s="345"/>
      <c r="B62" s="465"/>
      <c r="C62" s="385"/>
      <c r="D62" s="386"/>
      <c r="E62" s="461"/>
      <c r="F62" s="364"/>
      <c r="G62" s="364"/>
      <c r="H62" s="369"/>
      <c r="I62" s="369"/>
      <c r="J62" s="380"/>
      <c r="K62" s="374"/>
    </row>
    <row r="63" spans="1:11" ht="15.75" customHeight="1">
      <c r="A63" s="345"/>
      <c r="B63" s="465"/>
      <c r="C63" s="351" t="s">
        <v>70</v>
      </c>
      <c r="D63" s="352"/>
      <c r="E63" s="460">
        <v>750</v>
      </c>
      <c r="F63" s="363">
        <v>75075</v>
      </c>
      <c r="G63" s="27">
        <v>4210</v>
      </c>
      <c r="H63" s="28">
        <v>375</v>
      </c>
      <c r="I63" s="29"/>
      <c r="J63" s="78">
        <v>375</v>
      </c>
      <c r="K63" s="374"/>
    </row>
    <row r="64" spans="1:11" ht="17.25" customHeight="1">
      <c r="A64" s="345"/>
      <c r="B64" s="72"/>
      <c r="C64" s="353"/>
      <c r="D64" s="354"/>
      <c r="E64" s="461"/>
      <c r="F64" s="364"/>
      <c r="G64" s="27">
        <v>4300</v>
      </c>
      <c r="H64" s="28">
        <v>375</v>
      </c>
      <c r="I64" s="29"/>
      <c r="J64" s="78">
        <v>375</v>
      </c>
      <c r="K64" s="65"/>
    </row>
    <row r="65" spans="1:11" ht="15">
      <c r="A65" s="345"/>
      <c r="B65" s="4" t="s">
        <v>8</v>
      </c>
      <c r="C65" s="467">
        <f>SUM(H60:H64)</f>
        <v>15588</v>
      </c>
      <c r="D65" s="468"/>
      <c r="E65" s="469"/>
      <c r="F65" s="469"/>
      <c r="G65" s="469"/>
      <c r="H65" s="470"/>
      <c r="I65" s="22">
        <f>SUM(I60:I64)</f>
        <v>14838</v>
      </c>
      <c r="J65" s="21">
        <f>SUM(J60:J64)</f>
        <v>15588</v>
      </c>
      <c r="K65" s="22">
        <v>15588.98</v>
      </c>
    </row>
    <row r="66" spans="1:11" ht="15" customHeight="1">
      <c r="A66" s="395">
        <v>10</v>
      </c>
      <c r="B66" s="346" t="s">
        <v>17</v>
      </c>
      <c r="C66" s="454" t="s">
        <v>101</v>
      </c>
      <c r="D66" s="455"/>
      <c r="E66" s="362">
        <v>926</v>
      </c>
      <c r="F66" s="362">
        <v>92695</v>
      </c>
      <c r="G66" s="362">
        <v>6050</v>
      </c>
      <c r="H66" s="450">
        <v>18210.94</v>
      </c>
      <c r="I66" s="342">
        <v>18210.94</v>
      </c>
      <c r="J66" s="376">
        <v>18211</v>
      </c>
      <c r="K66" s="373"/>
    </row>
    <row r="67" spans="1:11" ht="15" customHeight="1">
      <c r="A67" s="396"/>
      <c r="B67" s="347"/>
      <c r="C67" s="456"/>
      <c r="D67" s="457"/>
      <c r="E67" s="362"/>
      <c r="F67" s="362"/>
      <c r="G67" s="362"/>
      <c r="H67" s="451"/>
      <c r="I67" s="375"/>
      <c r="J67" s="377"/>
      <c r="K67" s="374"/>
    </row>
    <row r="68" spans="1:11" ht="12" customHeight="1">
      <c r="A68" s="396"/>
      <c r="B68" s="347"/>
      <c r="C68" s="456"/>
      <c r="D68" s="457"/>
      <c r="E68" s="362"/>
      <c r="F68" s="362"/>
      <c r="G68" s="362"/>
      <c r="H68" s="452"/>
      <c r="I68" s="343"/>
      <c r="J68" s="380"/>
      <c r="K68" s="387"/>
    </row>
    <row r="69" spans="1:11" ht="10.5" customHeight="1" hidden="1">
      <c r="A69" s="396"/>
      <c r="B69" s="348"/>
      <c r="C69" s="458"/>
      <c r="D69" s="459"/>
      <c r="E69" s="362"/>
      <c r="F69" s="362"/>
      <c r="G69" s="362"/>
      <c r="H69" s="25">
        <v>18210.94</v>
      </c>
      <c r="I69" s="71">
        <v>18210.94</v>
      </c>
      <c r="J69" s="78">
        <v>18211</v>
      </c>
      <c r="K69" s="64"/>
    </row>
    <row r="70" spans="1:11" ht="14.25">
      <c r="A70" s="397"/>
      <c r="B70" s="4" t="s">
        <v>8</v>
      </c>
      <c r="C70" s="355">
        <f>SUM(H66)</f>
        <v>18210.94</v>
      </c>
      <c r="D70" s="356"/>
      <c r="E70" s="356"/>
      <c r="F70" s="356"/>
      <c r="G70" s="356"/>
      <c r="H70" s="357"/>
      <c r="I70" s="22">
        <f>SUM(I69:I69)</f>
        <v>18210.94</v>
      </c>
      <c r="J70" s="21">
        <f>SUM(J69:J69)</f>
        <v>18211</v>
      </c>
      <c r="K70" s="22">
        <v>18241.72</v>
      </c>
    </row>
    <row r="71" spans="1:11" ht="30" customHeight="1">
      <c r="A71" s="345">
        <v>11</v>
      </c>
      <c r="B71" s="346" t="s">
        <v>18</v>
      </c>
      <c r="C71" s="453" t="s">
        <v>48</v>
      </c>
      <c r="D71" s="453"/>
      <c r="E71" s="27">
        <v>900</v>
      </c>
      <c r="F71" s="27">
        <v>90095</v>
      </c>
      <c r="G71" s="27">
        <v>6050</v>
      </c>
      <c r="H71" s="24">
        <v>12500</v>
      </c>
      <c r="I71" s="24">
        <v>12500</v>
      </c>
      <c r="J71" s="78">
        <v>12500</v>
      </c>
      <c r="K71" s="373"/>
    </row>
    <row r="72" spans="1:11" ht="24" customHeight="1">
      <c r="A72" s="345"/>
      <c r="B72" s="347"/>
      <c r="C72" s="453" t="s">
        <v>49</v>
      </c>
      <c r="D72" s="453"/>
      <c r="E72" s="27">
        <v>926</v>
      </c>
      <c r="F72" s="27">
        <v>92695</v>
      </c>
      <c r="G72" s="27">
        <v>6050</v>
      </c>
      <c r="H72" s="24">
        <v>7200</v>
      </c>
      <c r="I72" s="24">
        <v>7200</v>
      </c>
      <c r="J72" s="78">
        <v>7200</v>
      </c>
      <c r="K72" s="374"/>
    </row>
    <row r="73" spans="1:11" ht="19.5" customHeight="1">
      <c r="A73" s="345"/>
      <c r="B73" s="347"/>
      <c r="C73" s="351" t="s">
        <v>50</v>
      </c>
      <c r="D73" s="352"/>
      <c r="E73" s="363">
        <v>750</v>
      </c>
      <c r="F73" s="363">
        <v>75075</v>
      </c>
      <c r="G73" s="27">
        <v>4210</v>
      </c>
      <c r="H73" s="24">
        <v>320</v>
      </c>
      <c r="I73" s="24"/>
      <c r="J73" s="78">
        <v>320</v>
      </c>
      <c r="K73" s="374"/>
    </row>
    <row r="74" spans="1:11" ht="12" customHeight="1">
      <c r="A74" s="345"/>
      <c r="B74" s="347"/>
      <c r="C74" s="353"/>
      <c r="D74" s="354"/>
      <c r="E74" s="364"/>
      <c r="F74" s="364"/>
      <c r="G74" s="27">
        <v>4300</v>
      </c>
      <c r="H74" s="24">
        <v>219.47</v>
      </c>
      <c r="I74" s="24"/>
      <c r="J74" s="78">
        <v>220</v>
      </c>
      <c r="K74" s="374"/>
    </row>
    <row r="75" spans="1:11" ht="14.25" customHeight="1">
      <c r="A75" s="345"/>
      <c r="B75" s="4" t="s">
        <v>8</v>
      </c>
      <c r="C75" s="382">
        <f>SUM(H71:H74)</f>
        <v>20239.47</v>
      </c>
      <c r="D75" s="383"/>
      <c r="E75" s="383"/>
      <c r="F75" s="383"/>
      <c r="G75" s="383"/>
      <c r="H75" s="384"/>
      <c r="I75" s="22">
        <f>SUM(I71:I74)</f>
        <v>19700</v>
      </c>
      <c r="J75" s="21">
        <f>SUM(J71:J74)</f>
        <v>20240</v>
      </c>
      <c r="K75" s="22">
        <v>20239.47</v>
      </c>
    </row>
    <row r="76" spans="1:11" ht="47.25" customHeight="1">
      <c r="A76" s="345">
        <v>12</v>
      </c>
      <c r="B76" s="66" t="s">
        <v>19</v>
      </c>
      <c r="C76" s="349" t="s">
        <v>87</v>
      </c>
      <c r="D76" s="350"/>
      <c r="E76" s="39">
        <v>700</v>
      </c>
      <c r="F76" s="39">
        <v>70005</v>
      </c>
      <c r="G76" s="39">
        <v>4270</v>
      </c>
      <c r="H76" s="71">
        <v>16145.73</v>
      </c>
      <c r="I76" s="71"/>
      <c r="J76" s="78">
        <v>16146</v>
      </c>
      <c r="K76" s="64"/>
    </row>
    <row r="77" spans="1:11" ht="15" customHeight="1">
      <c r="A77" s="345"/>
      <c r="B77" s="4" t="s">
        <v>8</v>
      </c>
      <c r="C77" s="337">
        <f>SUM(H76)</f>
        <v>16145.73</v>
      </c>
      <c r="D77" s="448"/>
      <c r="E77" s="448"/>
      <c r="F77" s="448"/>
      <c r="G77" s="448"/>
      <c r="H77" s="449"/>
      <c r="I77" s="22">
        <f>SUM(I76)</f>
        <v>0</v>
      </c>
      <c r="J77" s="21">
        <f>SUM(J76)</f>
        <v>16146</v>
      </c>
      <c r="K77" s="22">
        <v>16145.73</v>
      </c>
    </row>
    <row r="78" spans="1:11" ht="21" customHeight="1">
      <c r="A78" s="345">
        <v>13</v>
      </c>
      <c r="B78" s="406" t="s">
        <v>20</v>
      </c>
      <c r="C78" s="351" t="s">
        <v>42</v>
      </c>
      <c r="D78" s="352"/>
      <c r="E78" s="363">
        <v>926</v>
      </c>
      <c r="F78" s="363">
        <v>92695</v>
      </c>
      <c r="G78" s="363">
        <v>6050</v>
      </c>
      <c r="H78" s="342">
        <v>25802.46</v>
      </c>
      <c r="I78" s="342">
        <v>25802.46</v>
      </c>
      <c r="J78" s="376">
        <v>25802</v>
      </c>
      <c r="K78" s="373"/>
    </row>
    <row r="79" spans="1:11" ht="39.75" customHeight="1">
      <c r="A79" s="345"/>
      <c r="B79" s="406"/>
      <c r="C79" s="385"/>
      <c r="D79" s="386"/>
      <c r="E79" s="381"/>
      <c r="F79" s="381"/>
      <c r="G79" s="381"/>
      <c r="H79" s="375"/>
      <c r="I79" s="375"/>
      <c r="J79" s="377"/>
      <c r="K79" s="374"/>
    </row>
    <row r="80" spans="1:11" ht="4.5" customHeight="1">
      <c r="A80" s="345"/>
      <c r="B80" s="406"/>
      <c r="C80" s="353"/>
      <c r="D80" s="354"/>
      <c r="E80" s="364"/>
      <c r="F80" s="364"/>
      <c r="G80" s="364"/>
      <c r="H80" s="343"/>
      <c r="I80" s="343"/>
      <c r="J80" s="380"/>
      <c r="K80" s="374"/>
    </row>
    <row r="81" spans="1:11" ht="26.25" customHeight="1">
      <c r="A81" s="345"/>
      <c r="B81" s="406"/>
      <c r="C81" s="349" t="s">
        <v>43</v>
      </c>
      <c r="D81" s="350"/>
      <c r="E81" s="39">
        <v>921</v>
      </c>
      <c r="F81" s="39">
        <v>92195</v>
      </c>
      <c r="G81" s="39">
        <v>4210</v>
      </c>
      <c r="H81" s="71">
        <v>2000</v>
      </c>
      <c r="I81" s="71"/>
      <c r="J81" s="78">
        <v>2000</v>
      </c>
      <c r="K81" s="374"/>
    </row>
    <row r="82" spans="1:11" ht="24" customHeight="1">
      <c r="A82" s="345"/>
      <c r="B82" s="406"/>
      <c r="C82" s="398" t="s">
        <v>44</v>
      </c>
      <c r="D82" s="399"/>
      <c r="E82" s="39">
        <v>926</v>
      </c>
      <c r="F82" s="39">
        <v>92605</v>
      </c>
      <c r="G82" s="39">
        <v>4210</v>
      </c>
      <c r="H82" s="71">
        <v>2000</v>
      </c>
      <c r="I82" s="71"/>
      <c r="J82" s="78">
        <v>2000</v>
      </c>
      <c r="K82" s="374"/>
    </row>
    <row r="83" spans="1:11" ht="15" customHeight="1">
      <c r="A83" s="345"/>
      <c r="B83" s="4" t="s">
        <v>8</v>
      </c>
      <c r="C83" s="337">
        <f>SUM(H78:H82)</f>
        <v>29802.46</v>
      </c>
      <c r="D83" s="448"/>
      <c r="E83" s="448"/>
      <c r="F83" s="448"/>
      <c r="G83" s="448"/>
      <c r="H83" s="449"/>
      <c r="I83" s="22">
        <f>SUM(I78:I82)</f>
        <v>25802.46</v>
      </c>
      <c r="J83" s="21">
        <f>SUM(J78:J82)</f>
        <v>29802</v>
      </c>
      <c r="K83" s="22">
        <v>29802.46</v>
      </c>
    </row>
    <row r="84" spans="1:11" ht="33.75" customHeight="1">
      <c r="A84" s="345">
        <v>14</v>
      </c>
      <c r="B84" s="424" t="s">
        <v>21</v>
      </c>
      <c r="C84" s="426" t="s">
        <v>79</v>
      </c>
      <c r="D84" s="427"/>
      <c r="E84" s="430">
        <v>600</v>
      </c>
      <c r="F84" s="430">
        <v>60016</v>
      </c>
      <c r="G84" s="430">
        <v>6050</v>
      </c>
      <c r="H84" s="442">
        <v>8425.5</v>
      </c>
      <c r="I84" s="442">
        <v>8425.5</v>
      </c>
      <c r="J84" s="444">
        <v>8425.5</v>
      </c>
      <c r="K84" s="433"/>
    </row>
    <row r="85" spans="1:11" ht="9.75" customHeight="1">
      <c r="A85" s="345"/>
      <c r="B85" s="424"/>
      <c r="C85" s="428"/>
      <c r="D85" s="429"/>
      <c r="E85" s="431"/>
      <c r="F85" s="431"/>
      <c r="G85" s="431"/>
      <c r="H85" s="446"/>
      <c r="I85" s="446"/>
      <c r="J85" s="447"/>
      <c r="K85" s="434"/>
    </row>
    <row r="86" spans="1:11" ht="23.25" customHeight="1" hidden="1">
      <c r="A86" s="345"/>
      <c r="B86" s="424"/>
      <c r="C86" s="428"/>
      <c r="D86" s="429"/>
      <c r="E86" s="431"/>
      <c r="F86" s="431"/>
      <c r="G86" s="431"/>
      <c r="H86" s="446"/>
      <c r="I86" s="446"/>
      <c r="J86" s="447"/>
      <c r="K86" s="434"/>
    </row>
    <row r="87" spans="1:11" ht="23.25" customHeight="1" hidden="1">
      <c r="A87" s="345"/>
      <c r="B87" s="424"/>
      <c r="C87" s="428"/>
      <c r="D87" s="429"/>
      <c r="E87" s="431"/>
      <c r="F87" s="431"/>
      <c r="G87" s="431"/>
      <c r="H87" s="446"/>
      <c r="I87" s="446"/>
      <c r="J87" s="447"/>
      <c r="K87" s="434"/>
    </row>
    <row r="88" spans="1:11" ht="33.75" customHeight="1" hidden="1">
      <c r="A88" s="345"/>
      <c r="B88" s="424"/>
      <c r="C88" s="428"/>
      <c r="D88" s="429"/>
      <c r="E88" s="431"/>
      <c r="F88" s="431"/>
      <c r="G88" s="431"/>
      <c r="H88" s="446"/>
      <c r="I88" s="446"/>
      <c r="J88" s="447"/>
      <c r="K88" s="434"/>
    </row>
    <row r="89" spans="1:11" ht="33.75" customHeight="1" hidden="1">
      <c r="A89" s="345"/>
      <c r="B89" s="424"/>
      <c r="C89" s="428"/>
      <c r="D89" s="429"/>
      <c r="E89" s="432"/>
      <c r="F89" s="432"/>
      <c r="G89" s="432"/>
      <c r="H89" s="443"/>
      <c r="I89" s="443"/>
      <c r="J89" s="445"/>
      <c r="K89" s="434"/>
    </row>
    <row r="90" spans="1:11" ht="33.75" customHeight="1">
      <c r="A90" s="345"/>
      <c r="B90" s="425"/>
      <c r="C90" s="435" t="s">
        <v>81</v>
      </c>
      <c r="D90" s="436"/>
      <c r="E90" s="56">
        <v>926</v>
      </c>
      <c r="F90" s="46">
        <v>92695</v>
      </c>
      <c r="G90" s="46">
        <v>6050</v>
      </c>
      <c r="H90" s="47">
        <v>15774.5</v>
      </c>
      <c r="I90" s="47">
        <v>15774.5</v>
      </c>
      <c r="J90" s="48">
        <v>15774</v>
      </c>
      <c r="K90" s="434"/>
    </row>
    <row r="91" spans="1:11" ht="28.5" customHeight="1">
      <c r="A91" s="345"/>
      <c r="B91" s="424"/>
      <c r="C91" s="437" t="s">
        <v>80</v>
      </c>
      <c r="D91" s="438"/>
      <c r="E91" s="75">
        <v>926</v>
      </c>
      <c r="F91" s="75">
        <v>92695</v>
      </c>
      <c r="G91" s="46">
        <v>421</v>
      </c>
      <c r="H91" s="47">
        <v>800</v>
      </c>
      <c r="I91" s="47"/>
      <c r="J91" s="48">
        <v>800</v>
      </c>
      <c r="K91" s="434"/>
    </row>
    <row r="92" spans="1:11" s="12" customFormat="1" ht="12.75" customHeight="1">
      <c r="A92" s="345"/>
      <c r="B92" s="424"/>
      <c r="C92" s="426" t="s">
        <v>69</v>
      </c>
      <c r="D92" s="427"/>
      <c r="E92" s="439">
        <v>750</v>
      </c>
      <c r="F92" s="439">
        <v>75075</v>
      </c>
      <c r="G92" s="439">
        <v>4210</v>
      </c>
      <c r="H92" s="442">
        <v>200.5</v>
      </c>
      <c r="I92" s="442"/>
      <c r="J92" s="444">
        <v>201</v>
      </c>
      <c r="K92" s="434"/>
    </row>
    <row r="93" spans="1:11" s="12" customFormat="1" ht="5.25" customHeight="1">
      <c r="A93" s="345"/>
      <c r="B93" s="424"/>
      <c r="C93" s="428"/>
      <c r="D93" s="429"/>
      <c r="E93" s="440"/>
      <c r="F93" s="440"/>
      <c r="G93" s="441"/>
      <c r="H93" s="443"/>
      <c r="I93" s="443"/>
      <c r="J93" s="445"/>
      <c r="K93" s="434"/>
    </row>
    <row r="94" spans="1:11" ht="15" customHeight="1">
      <c r="A94" s="345"/>
      <c r="B94" s="424"/>
      <c r="C94" s="437"/>
      <c r="D94" s="438"/>
      <c r="E94" s="441"/>
      <c r="F94" s="441"/>
      <c r="G94" s="46">
        <v>4300</v>
      </c>
      <c r="H94" s="47">
        <v>900.5</v>
      </c>
      <c r="I94" s="47"/>
      <c r="J94" s="48">
        <v>901</v>
      </c>
      <c r="K94" s="434"/>
    </row>
    <row r="95" spans="1:11" ht="15">
      <c r="A95" s="345"/>
      <c r="B95" s="4" t="s">
        <v>8</v>
      </c>
      <c r="C95" s="382">
        <f>SUM(H84:H94)</f>
        <v>26101</v>
      </c>
      <c r="D95" s="422"/>
      <c r="E95" s="422"/>
      <c r="F95" s="422"/>
      <c r="G95" s="422"/>
      <c r="H95" s="423"/>
      <c r="I95" s="22">
        <f>SUM(I84:I94)</f>
        <v>24200</v>
      </c>
      <c r="J95" s="21">
        <f>SUM(J84:J94)</f>
        <v>26101.5</v>
      </c>
      <c r="K95" s="26">
        <v>26101.71</v>
      </c>
    </row>
    <row r="96" spans="1:11" ht="32.25" customHeight="1">
      <c r="A96" s="345">
        <v>15</v>
      </c>
      <c r="B96" s="66" t="s">
        <v>22</v>
      </c>
      <c r="C96" s="349" t="s">
        <v>88</v>
      </c>
      <c r="D96" s="350"/>
      <c r="E96" s="39">
        <v>600</v>
      </c>
      <c r="F96" s="39">
        <v>60016</v>
      </c>
      <c r="G96" s="39">
        <v>6050</v>
      </c>
      <c r="H96" s="71">
        <v>14876.08</v>
      </c>
      <c r="I96" s="71">
        <v>14876.08</v>
      </c>
      <c r="J96" s="78">
        <v>14876</v>
      </c>
      <c r="K96" s="64"/>
    </row>
    <row r="97" spans="1:11" ht="14.25">
      <c r="A97" s="345"/>
      <c r="B97" s="4" t="s">
        <v>8</v>
      </c>
      <c r="C97" s="355">
        <f>SUM(H96:H96)</f>
        <v>14876.08</v>
      </c>
      <c r="D97" s="356"/>
      <c r="E97" s="356"/>
      <c r="F97" s="356"/>
      <c r="G97" s="356"/>
      <c r="H97" s="357"/>
      <c r="I97" s="22">
        <f>SUM(I96:I96)</f>
        <v>14876.08</v>
      </c>
      <c r="J97" s="21">
        <f>SUM(J96:J96)</f>
        <v>14876</v>
      </c>
      <c r="K97" s="22">
        <v>14901.23</v>
      </c>
    </row>
    <row r="98" spans="1:11" ht="22.5" customHeight="1">
      <c r="A98" s="345">
        <v>16</v>
      </c>
      <c r="B98" s="346" t="s">
        <v>23</v>
      </c>
      <c r="C98" s="351" t="s">
        <v>53</v>
      </c>
      <c r="D98" s="352"/>
      <c r="E98" s="363">
        <v>926</v>
      </c>
      <c r="F98" s="363">
        <v>92695</v>
      </c>
      <c r="G98" s="363">
        <v>6050</v>
      </c>
      <c r="H98" s="342">
        <v>27749.95</v>
      </c>
      <c r="I98" s="342">
        <v>27749.95</v>
      </c>
      <c r="J98" s="376">
        <v>27750</v>
      </c>
      <c r="K98" s="373"/>
    </row>
    <row r="99" spans="1:11" ht="22.5" customHeight="1">
      <c r="A99" s="345"/>
      <c r="B99" s="347"/>
      <c r="C99" s="385"/>
      <c r="D99" s="386"/>
      <c r="E99" s="381"/>
      <c r="F99" s="381"/>
      <c r="G99" s="381"/>
      <c r="H99" s="375"/>
      <c r="I99" s="375"/>
      <c r="J99" s="377"/>
      <c r="K99" s="374"/>
    </row>
    <row r="100" spans="1:11" ht="33.75" customHeight="1" hidden="1">
      <c r="A100" s="345"/>
      <c r="B100" s="347"/>
      <c r="C100" s="385"/>
      <c r="D100" s="386"/>
      <c r="E100" s="27">
        <v>926</v>
      </c>
      <c r="F100" s="27">
        <v>92695</v>
      </c>
      <c r="G100" s="27">
        <v>6050</v>
      </c>
      <c r="H100" s="375"/>
      <c r="I100" s="375"/>
      <c r="J100" s="377"/>
      <c r="K100" s="374"/>
    </row>
    <row r="101" spans="1:11" ht="24.75" customHeight="1" hidden="1">
      <c r="A101" s="345"/>
      <c r="B101" s="347"/>
      <c r="C101" s="385"/>
      <c r="D101" s="386"/>
      <c r="E101" s="27">
        <v>926</v>
      </c>
      <c r="F101" s="27">
        <v>92695</v>
      </c>
      <c r="G101" s="27">
        <v>6050</v>
      </c>
      <c r="H101" s="375"/>
      <c r="I101" s="375"/>
      <c r="J101" s="377"/>
      <c r="K101" s="374"/>
    </row>
    <row r="102" spans="1:11" ht="6" customHeight="1" hidden="1">
      <c r="A102" s="345"/>
      <c r="B102" s="347"/>
      <c r="C102" s="385"/>
      <c r="D102" s="386"/>
      <c r="E102" s="27">
        <v>926</v>
      </c>
      <c r="F102" s="27">
        <v>92695</v>
      </c>
      <c r="G102" s="27">
        <v>6050</v>
      </c>
      <c r="H102" s="375"/>
      <c r="I102" s="375"/>
      <c r="J102" s="377"/>
      <c r="K102" s="374"/>
    </row>
    <row r="103" spans="1:11" ht="28.5" customHeight="1" hidden="1">
      <c r="A103" s="345"/>
      <c r="B103" s="347"/>
      <c r="C103" s="385"/>
      <c r="D103" s="386"/>
      <c r="E103" s="27">
        <v>926</v>
      </c>
      <c r="F103" s="27">
        <v>92695</v>
      </c>
      <c r="G103" s="27">
        <v>6050</v>
      </c>
      <c r="H103" s="375"/>
      <c r="I103" s="375"/>
      <c r="J103" s="377"/>
      <c r="K103" s="374"/>
    </row>
    <row r="104" spans="1:11" ht="26.25" customHeight="1" hidden="1">
      <c r="A104" s="345"/>
      <c r="B104" s="347"/>
      <c r="C104" s="385"/>
      <c r="D104" s="386"/>
      <c r="E104" s="27">
        <v>926</v>
      </c>
      <c r="F104" s="27">
        <v>92695</v>
      </c>
      <c r="G104" s="27">
        <v>6050</v>
      </c>
      <c r="H104" s="375"/>
      <c r="I104" s="375"/>
      <c r="J104" s="377"/>
      <c r="K104" s="374"/>
    </row>
    <row r="105" spans="1:11" ht="28.5" customHeight="1" hidden="1">
      <c r="A105" s="345"/>
      <c r="B105" s="347"/>
      <c r="C105" s="353"/>
      <c r="D105" s="354"/>
      <c r="E105" s="27">
        <v>926</v>
      </c>
      <c r="F105" s="27">
        <v>92695</v>
      </c>
      <c r="G105" s="27">
        <v>6050</v>
      </c>
      <c r="H105" s="343"/>
      <c r="I105" s="343"/>
      <c r="J105" s="380"/>
      <c r="K105" s="374"/>
    </row>
    <row r="106" spans="1:11" ht="14.25" customHeight="1">
      <c r="A106" s="345"/>
      <c r="B106" s="347"/>
      <c r="C106" s="349" t="s">
        <v>51</v>
      </c>
      <c r="D106" s="350"/>
      <c r="E106" s="39">
        <v>750</v>
      </c>
      <c r="F106" s="39">
        <v>75075</v>
      </c>
      <c r="G106" s="39">
        <v>4300</v>
      </c>
      <c r="H106" s="71">
        <v>4000</v>
      </c>
      <c r="I106" s="71"/>
      <c r="J106" s="78">
        <v>4000</v>
      </c>
      <c r="K106" s="374"/>
    </row>
    <row r="107" spans="1:11" ht="20.25" customHeight="1">
      <c r="A107" s="345"/>
      <c r="B107" s="347"/>
      <c r="C107" s="388" t="s">
        <v>52</v>
      </c>
      <c r="D107" s="389"/>
      <c r="E107" s="363">
        <v>750</v>
      </c>
      <c r="F107" s="363">
        <v>75075</v>
      </c>
      <c r="G107" s="39">
        <v>4210</v>
      </c>
      <c r="H107" s="71">
        <v>500</v>
      </c>
      <c r="I107" s="71"/>
      <c r="J107" s="78">
        <v>500</v>
      </c>
      <c r="K107" s="374"/>
    </row>
    <row r="108" spans="1:11" ht="15" customHeight="1">
      <c r="A108" s="345"/>
      <c r="B108" s="348"/>
      <c r="C108" s="390"/>
      <c r="D108" s="391"/>
      <c r="E108" s="364"/>
      <c r="F108" s="364"/>
      <c r="G108" s="39">
        <v>4300</v>
      </c>
      <c r="H108" s="71">
        <v>500</v>
      </c>
      <c r="I108" s="71"/>
      <c r="J108" s="78">
        <v>500</v>
      </c>
      <c r="K108" s="65"/>
    </row>
    <row r="109" spans="1:11" ht="14.25">
      <c r="A109" s="345"/>
      <c r="B109" s="4" t="s">
        <v>8</v>
      </c>
      <c r="C109" s="355">
        <f>SUM(H98:H108)</f>
        <v>32749.95</v>
      </c>
      <c r="D109" s="356"/>
      <c r="E109" s="356"/>
      <c r="F109" s="356"/>
      <c r="G109" s="356"/>
      <c r="H109" s="357"/>
      <c r="I109" s="22">
        <f>SUM(I98:I107)</f>
        <v>27749.95</v>
      </c>
      <c r="J109" s="21">
        <f>SUM(J98:J108)</f>
        <v>32750</v>
      </c>
      <c r="K109" s="22">
        <v>32749.95</v>
      </c>
    </row>
    <row r="110" spans="1:11" ht="60" customHeight="1">
      <c r="A110" s="345">
        <v>17</v>
      </c>
      <c r="B110" s="346" t="s">
        <v>24</v>
      </c>
      <c r="C110" s="349" t="s">
        <v>71</v>
      </c>
      <c r="D110" s="350"/>
      <c r="E110" s="39">
        <v>926</v>
      </c>
      <c r="F110" s="39">
        <v>92695</v>
      </c>
      <c r="G110" s="36">
        <v>6050</v>
      </c>
      <c r="H110" s="57">
        <v>12515</v>
      </c>
      <c r="I110" s="67">
        <v>12515</v>
      </c>
      <c r="J110" s="61">
        <v>12515</v>
      </c>
      <c r="K110" s="373"/>
    </row>
    <row r="111" spans="1:11" ht="15" customHeight="1">
      <c r="A111" s="345"/>
      <c r="B111" s="347"/>
      <c r="C111" s="388" t="s">
        <v>72</v>
      </c>
      <c r="D111" s="389"/>
      <c r="E111" s="363">
        <v>750</v>
      </c>
      <c r="F111" s="417">
        <v>75075</v>
      </c>
      <c r="G111" s="362">
        <v>4210</v>
      </c>
      <c r="H111" s="420">
        <v>650</v>
      </c>
      <c r="I111" s="421"/>
      <c r="J111" s="411">
        <v>650</v>
      </c>
      <c r="K111" s="414"/>
    </row>
    <row r="112" spans="1:11" ht="2.25" customHeight="1">
      <c r="A112" s="345"/>
      <c r="B112" s="347"/>
      <c r="C112" s="415"/>
      <c r="D112" s="416"/>
      <c r="E112" s="381"/>
      <c r="F112" s="418"/>
      <c r="G112" s="362"/>
      <c r="H112" s="420"/>
      <c r="I112" s="421"/>
      <c r="J112" s="411"/>
      <c r="K112" s="414"/>
    </row>
    <row r="113" spans="1:11" ht="15" customHeight="1">
      <c r="A113" s="345"/>
      <c r="B113" s="348"/>
      <c r="C113" s="390"/>
      <c r="D113" s="391"/>
      <c r="E113" s="364"/>
      <c r="F113" s="419"/>
      <c r="G113" s="362"/>
      <c r="H113" s="420"/>
      <c r="I113" s="421"/>
      <c r="J113" s="411"/>
      <c r="K113" s="79"/>
    </row>
    <row r="114" spans="1:11" ht="14.25" customHeight="1">
      <c r="A114" s="345"/>
      <c r="B114" s="4" t="s">
        <v>8</v>
      </c>
      <c r="C114" s="412">
        <f>SUM(H110:H113)</f>
        <v>13165</v>
      </c>
      <c r="D114" s="412"/>
      <c r="E114" s="412"/>
      <c r="F114" s="412"/>
      <c r="G114" s="413"/>
      <c r="H114" s="413"/>
      <c r="I114" s="73">
        <f>SUM(I110:I112)</f>
        <v>12515</v>
      </c>
      <c r="J114" s="58">
        <f>SUM(J110:J113)</f>
        <v>13165</v>
      </c>
      <c r="K114" s="22">
        <v>13165.48</v>
      </c>
    </row>
    <row r="115" spans="1:11" ht="141" customHeight="1">
      <c r="A115" s="395">
        <v>18</v>
      </c>
      <c r="B115" s="346" t="s">
        <v>25</v>
      </c>
      <c r="C115" s="349" t="s">
        <v>89</v>
      </c>
      <c r="D115" s="350"/>
      <c r="E115" s="39">
        <v>926</v>
      </c>
      <c r="F115" s="39">
        <v>92695</v>
      </c>
      <c r="G115" s="39">
        <v>6050</v>
      </c>
      <c r="H115" s="24">
        <v>16476</v>
      </c>
      <c r="I115" s="24">
        <v>16476</v>
      </c>
      <c r="J115" s="33">
        <v>16476</v>
      </c>
      <c r="K115" s="373"/>
    </row>
    <row r="116" spans="1:11" ht="17.25" customHeight="1">
      <c r="A116" s="396"/>
      <c r="B116" s="347"/>
      <c r="C116" s="351" t="s">
        <v>70</v>
      </c>
      <c r="D116" s="352"/>
      <c r="E116" s="363">
        <v>750</v>
      </c>
      <c r="F116" s="363">
        <v>75075</v>
      </c>
      <c r="G116" s="39">
        <v>4210</v>
      </c>
      <c r="H116" s="29">
        <v>375</v>
      </c>
      <c r="I116" s="29"/>
      <c r="J116" s="33">
        <v>375</v>
      </c>
      <c r="K116" s="374"/>
    </row>
    <row r="117" spans="1:11" ht="15" customHeight="1">
      <c r="A117" s="396"/>
      <c r="B117" s="347"/>
      <c r="C117" s="385"/>
      <c r="D117" s="386"/>
      <c r="E117" s="381"/>
      <c r="F117" s="381"/>
      <c r="G117" s="363">
        <v>4300</v>
      </c>
      <c r="H117" s="29">
        <v>375</v>
      </c>
      <c r="I117" s="29"/>
      <c r="J117" s="33">
        <v>375</v>
      </c>
      <c r="K117" s="374"/>
    </row>
    <row r="118" spans="1:11" ht="20.25" customHeight="1" hidden="1">
      <c r="A118" s="396"/>
      <c r="B118" s="348"/>
      <c r="C118" s="353"/>
      <c r="D118" s="354"/>
      <c r="E118" s="364"/>
      <c r="F118" s="364"/>
      <c r="G118" s="364"/>
      <c r="H118" s="29"/>
      <c r="I118" s="29"/>
      <c r="J118" s="34"/>
      <c r="K118" s="387"/>
    </row>
    <row r="119" spans="1:11" ht="15">
      <c r="A119" s="397"/>
      <c r="B119" s="4" t="s">
        <v>8</v>
      </c>
      <c r="C119" s="382">
        <f>SUM(H115:H117)</f>
        <v>17226</v>
      </c>
      <c r="D119" s="383"/>
      <c r="E119" s="383"/>
      <c r="F119" s="383"/>
      <c r="G119" s="383"/>
      <c r="H119" s="384"/>
      <c r="I119" s="22">
        <f>SUM(I115:I117)</f>
        <v>16476</v>
      </c>
      <c r="J119" s="21">
        <f>SUM(J115:J117)</f>
        <v>17226</v>
      </c>
      <c r="K119" s="22">
        <v>17226.47</v>
      </c>
    </row>
    <row r="120" spans="1:11" ht="61.5" customHeight="1">
      <c r="A120" s="345">
        <v>19</v>
      </c>
      <c r="B120" s="406" t="s">
        <v>26</v>
      </c>
      <c r="C120" s="407" t="s">
        <v>98</v>
      </c>
      <c r="D120" s="408"/>
      <c r="E120" s="75">
        <v>926</v>
      </c>
      <c r="F120" s="75">
        <v>92695</v>
      </c>
      <c r="G120" s="75">
        <v>6050</v>
      </c>
      <c r="H120" s="77">
        <v>1000</v>
      </c>
      <c r="I120" s="77">
        <v>1000</v>
      </c>
      <c r="J120" s="76">
        <v>1000</v>
      </c>
      <c r="K120" s="373"/>
    </row>
    <row r="121" spans="1:11" ht="14.25" customHeight="1" hidden="1">
      <c r="A121" s="345"/>
      <c r="B121" s="406"/>
      <c r="C121" s="51"/>
      <c r="D121" s="52"/>
      <c r="E121" s="53"/>
      <c r="F121" s="53"/>
      <c r="G121" s="53"/>
      <c r="H121" s="54"/>
      <c r="I121" s="54"/>
      <c r="J121" s="55"/>
      <c r="K121" s="374"/>
    </row>
    <row r="122" spans="1:11" ht="42" customHeight="1">
      <c r="A122" s="345"/>
      <c r="B122" s="406"/>
      <c r="C122" s="409" t="s">
        <v>99</v>
      </c>
      <c r="D122" s="410"/>
      <c r="E122" s="46">
        <v>926</v>
      </c>
      <c r="F122" s="46">
        <v>92695</v>
      </c>
      <c r="G122" s="46">
        <v>6050</v>
      </c>
      <c r="H122" s="47">
        <v>13251.23</v>
      </c>
      <c r="I122" s="47">
        <v>13251.23</v>
      </c>
      <c r="J122" s="48">
        <v>13251.23</v>
      </c>
      <c r="K122" s="374"/>
    </row>
    <row r="123" spans="1:11" ht="45.75" customHeight="1">
      <c r="A123" s="345"/>
      <c r="B123" s="406"/>
      <c r="C123" s="409" t="s">
        <v>100</v>
      </c>
      <c r="D123" s="410"/>
      <c r="E123" s="46">
        <v>750</v>
      </c>
      <c r="F123" s="46">
        <v>75023</v>
      </c>
      <c r="G123" s="46">
        <v>4300</v>
      </c>
      <c r="H123" s="47">
        <v>650</v>
      </c>
      <c r="I123" s="47"/>
      <c r="J123" s="48">
        <v>650</v>
      </c>
      <c r="K123" s="374"/>
    </row>
    <row r="124" spans="1:11" ht="15">
      <c r="A124" s="345"/>
      <c r="B124" s="4" t="s">
        <v>8</v>
      </c>
      <c r="C124" s="382">
        <f>SUM(H120:H123)</f>
        <v>14901.23</v>
      </c>
      <c r="D124" s="383"/>
      <c r="E124" s="383"/>
      <c r="F124" s="383"/>
      <c r="G124" s="383"/>
      <c r="H124" s="384"/>
      <c r="I124" s="22">
        <f>SUM(I120:I123)</f>
        <v>14251.23</v>
      </c>
      <c r="J124" s="21">
        <f>SUM(J120:J123)</f>
        <v>14901.23</v>
      </c>
      <c r="K124" s="22">
        <v>14901.23</v>
      </c>
    </row>
    <row r="125" spans="1:11" ht="45.75" customHeight="1">
      <c r="A125" s="345">
        <v>20</v>
      </c>
      <c r="B125" s="406" t="s">
        <v>27</v>
      </c>
      <c r="C125" s="351" t="s">
        <v>94</v>
      </c>
      <c r="D125" s="352"/>
      <c r="E125" s="363">
        <v>926</v>
      </c>
      <c r="F125" s="363">
        <v>92695</v>
      </c>
      <c r="G125" s="363">
        <v>6050</v>
      </c>
      <c r="H125" s="342">
        <v>16342</v>
      </c>
      <c r="I125" s="342">
        <v>16342</v>
      </c>
      <c r="J125" s="376">
        <v>16342</v>
      </c>
      <c r="K125" s="373"/>
    </row>
    <row r="126" spans="1:11" ht="3" customHeight="1">
      <c r="A126" s="345"/>
      <c r="B126" s="406"/>
      <c r="C126" s="385"/>
      <c r="D126" s="386"/>
      <c r="E126" s="381"/>
      <c r="F126" s="381"/>
      <c r="G126" s="381"/>
      <c r="H126" s="375"/>
      <c r="I126" s="375"/>
      <c r="J126" s="377"/>
      <c r="K126" s="374"/>
    </row>
    <row r="127" spans="1:11" ht="45" customHeight="1">
      <c r="A127" s="345"/>
      <c r="B127" s="406"/>
      <c r="C127" s="353"/>
      <c r="D127" s="354"/>
      <c r="E127" s="364"/>
      <c r="F127" s="364"/>
      <c r="G127" s="364"/>
      <c r="H127" s="343"/>
      <c r="I127" s="343"/>
      <c r="J127" s="380"/>
      <c r="K127" s="374"/>
    </row>
    <row r="128" spans="1:11" ht="14.25">
      <c r="A128" s="345"/>
      <c r="B128" s="4" t="s">
        <v>8</v>
      </c>
      <c r="C128" s="355">
        <f>SUM(H125:H127)</f>
        <v>16342</v>
      </c>
      <c r="D128" s="356"/>
      <c r="E128" s="356"/>
      <c r="F128" s="356"/>
      <c r="G128" s="356"/>
      <c r="H128" s="357"/>
      <c r="I128" s="22">
        <f>SUM(I125:I127)</f>
        <v>16342</v>
      </c>
      <c r="J128" s="21">
        <f>SUM(J125:J127)</f>
        <v>16342</v>
      </c>
      <c r="K128" s="22">
        <v>16342.23</v>
      </c>
    </row>
    <row r="129" spans="1:11" ht="34.5" customHeight="1">
      <c r="A129" s="345">
        <v>21</v>
      </c>
      <c r="B129" s="406" t="s">
        <v>35</v>
      </c>
      <c r="C129" s="351" t="s">
        <v>95</v>
      </c>
      <c r="D129" s="352"/>
      <c r="E129" s="363">
        <v>926</v>
      </c>
      <c r="F129" s="363">
        <v>92695</v>
      </c>
      <c r="G129" s="363">
        <v>6050</v>
      </c>
      <c r="H129" s="342">
        <v>15326</v>
      </c>
      <c r="I129" s="342">
        <v>15326</v>
      </c>
      <c r="J129" s="376">
        <v>15326</v>
      </c>
      <c r="K129" s="373"/>
    </row>
    <row r="130" spans="1:11" ht="34.5" customHeight="1">
      <c r="A130" s="345"/>
      <c r="B130" s="406"/>
      <c r="C130" s="385"/>
      <c r="D130" s="386"/>
      <c r="E130" s="381"/>
      <c r="F130" s="381"/>
      <c r="G130" s="381"/>
      <c r="H130" s="375"/>
      <c r="I130" s="375"/>
      <c r="J130" s="377"/>
      <c r="K130" s="374"/>
    </row>
    <row r="131" spans="1:11" ht="15.75" customHeight="1">
      <c r="A131" s="345"/>
      <c r="B131" s="406"/>
      <c r="C131" s="353"/>
      <c r="D131" s="354"/>
      <c r="E131" s="364"/>
      <c r="F131" s="364"/>
      <c r="G131" s="364"/>
      <c r="H131" s="343"/>
      <c r="I131" s="343"/>
      <c r="J131" s="380"/>
      <c r="K131" s="374"/>
    </row>
    <row r="132" spans="1:11" ht="15">
      <c r="A132" s="345"/>
      <c r="B132" s="4" t="s">
        <v>8</v>
      </c>
      <c r="C132" s="403">
        <f>SUM(H129:H131)</f>
        <v>15326</v>
      </c>
      <c r="D132" s="404"/>
      <c r="E132" s="404"/>
      <c r="F132" s="404"/>
      <c r="G132" s="404"/>
      <c r="H132" s="405"/>
      <c r="I132" s="22">
        <f>SUM(I129:I131)</f>
        <v>15326</v>
      </c>
      <c r="J132" s="21">
        <f>SUM(J129:J131)</f>
        <v>15326</v>
      </c>
      <c r="K132" s="22">
        <v>15326.98</v>
      </c>
    </row>
    <row r="133" spans="1:11" ht="3" customHeight="1">
      <c r="A133" s="345">
        <v>22</v>
      </c>
      <c r="B133" s="346" t="s">
        <v>28</v>
      </c>
      <c r="C133" s="351" t="s">
        <v>54</v>
      </c>
      <c r="D133" s="352"/>
      <c r="E133" s="363">
        <v>926</v>
      </c>
      <c r="F133" s="363">
        <v>92695</v>
      </c>
      <c r="G133" s="363">
        <v>6050</v>
      </c>
      <c r="H133" s="342">
        <v>16036.22</v>
      </c>
      <c r="I133" s="342">
        <v>16036.22</v>
      </c>
      <c r="J133" s="376">
        <v>16036</v>
      </c>
      <c r="K133" s="373"/>
    </row>
    <row r="134" spans="1:11" ht="1.5" customHeight="1">
      <c r="A134" s="345"/>
      <c r="B134" s="347"/>
      <c r="C134" s="385"/>
      <c r="D134" s="386"/>
      <c r="E134" s="381"/>
      <c r="F134" s="381"/>
      <c r="G134" s="381"/>
      <c r="H134" s="375"/>
      <c r="I134" s="375"/>
      <c r="J134" s="377"/>
      <c r="K134" s="374"/>
    </row>
    <row r="135" spans="1:11" ht="19.5" customHeight="1" hidden="1">
      <c r="A135" s="345"/>
      <c r="B135" s="347"/>
      <c r="C135" s="385"/>
      <c r="D135" s="386"/>
      <c r="E135" s="381"/>
      <c r="F135" s="381"/>
      <c r="G135" s="381"/>
      <c r="H135" s="375"/>
      <c r="I135" s="375"/>
      <c r="J135" s="377"/>
      <c r="K135" s="374"/>
    </row>
    <row r="136" spans="1:11" ht="69.75" customHeight="1">
      <c r="A136" s="345"/>
      <c r="B136" s="347"/>
      <c r="C136" s="353"/>
      <c r="D136" s="354"/>
      <c r="E136" s="364"/>
      <c r="F136" s="364"/>
      <c r="G136" s="364"/>
      <c r="H136" s="343"/>
      <c r="I136" s="343"/>
      <c r="J136" s="380"/>
      <c r="K136" s="374"/>
    </row>
    <row r="137" spans="1:11" ht="33" customHeight="1">
      <c r="A137" s="345"/>
      <c r="B137" s="347"/>
      <c r="C137" s="398" t="s">
        <v>55</v>
      </c>
      <c r="D137" s="399"/>
      <c r="E137" s="39">
        <v>921</v>
      </c>
      <c r="F137" s="39">
        <v>92195</v>
      </c>
      <c r="G137" s="39">
        <v>4210</v>
      </c>
      <c r="H137" s="71">
        <v>2500</v>
      </c>
      <c r="I137" s="71"/>
      <c r="J137" s="78">
        <v>2500</v>
      </c>
      <c r="K137" s="374"/>
    </row>
    <row r="138" spans="1:11" ht="8.25" customHeight="1">
      <c r="A138" s="345"/>
      <c r="B138" s="347"/>
      <c r="C138" s="351" t="s">
        <v>56</v>
      </c>
      <c r="D138" s="400"/>
      <c r="E138" s="362">
        <v>750</v>
      </c>
      <c r="F138" s="362">
        <v>75075</v>
      </c>
      <c r="G138" s="362">
        <v>4210</v>
      </c>
      <c r="H138" s="342">
        <v>434</v>
      </c>
      <c r="I138" s="342"/>
      <c r="J138" s="376">
        <v>434</v>
      </c>
      <c r="K138" s="374"/>
    </row>
    <row r="139" spans="1:11" ht="21" customHeight="1">
      <c r="A139" s="345"/>
      <c r="B139" s="347"/>
      <c r="C139" s="385"/>
      <c r="D139" s="401"/>
      <c r="E139" s="362"/>
      <c r="F139" s="362"/>
      <c r="G139" s="362"/>
      <c r="H139" s="343"/>
      <c r="I139" s="343"/>
      <c r="J139" s="380"/>
      <c r="K139" s="374"/>
    </row>
    <row r="140" spans="1:11" ht="22.5" customHeight="1">
      <c r="A140" s="345"/>
      <c r="B140" s="348"/>
      <c r="C140" s="353"/>
      <c r="D140" s="402"/>
      <c r="E140" s="362"/>
      <c r="F140" s="362"/>
      <c r="G140" s="39">
        <v>4300</v>
      </c>
      <c r="H140" s="70">
        <v>516</v>
      </c>
      <c r="I140" s="68"/>
      <c r="J140" s="63">
        <v>516</v>
      </c>
      <c r="K140" s="65"/>
    </row>
    <row r="141" spans="1:11" ht="24" customHeight="1">
      <c r="A141" s="345"/>
      <c r="B141" s="4" t="s">
        <v>8</v>
      </c>
      <c r="C141" s="392">
        <f>SUM(H133:H140)</f>
        <v>19486.22</v>
      </c>
      <c r="D141" s="393"/>
      <c r="E141" s="393"/>
      <c r="F141" s="393"/>
      <c r="G141" s="393"/>
      <c r="H141" s="394"/>
      <c r="I141" s="22">
        <f>SUM(I133:I139)</f>
        <v>16036.22</v>
      </c>
      <c r="J141" s="21">
        <f>SUM(J133:J140)</f>
        <v>19486</v>
      </c>
      <c r="K141" s="22">
        <v>19486.22</v>
      </c>
    </row>
    <row r="142" spans="1:11" ht="17.25" customHeight="1">
      <c r="A142" s="395">
        <v>23</v>
      </c>
      <c r="B142" s="346" t="s">
        <v>29</v>
      </c>
      <c r="C142" s="351" t="s">
        <v>64</v>
      </c>
      <c r="D142" s="352"/>
      <c r="E142" s="362">
        <v>926</v>
      </c>
      <c r="F142" s="362">
        <v>92695</v>
      </c>
      <c r="G142" s="362">
        <v>6050</v>
      </c>
      <c r="H142" s="342">
        <v>16505.98</v>
      </c>
      <c r="I142" s="342">
        <v>16505.98</v>
      </c>
      <c r="J142" s="376">
        <v>16506</v>
      </c>
      <c r="K142" s="373"/>
    </row>
    <row r="143" spans="1:11" ht="17.25" customHeight="1">
      <c r="A143" s="396"/>
      <c r="B143" s="347"/>
      <c r="C143" s="385"/>
      <c r="D143" s="386"/>
      <c r="E143" s="362"/>
      <c r="F143" s="362"/>
      <c r="G143" s="362"/>
      <c r="H143" s="375"/>
      <c r="I143" s="375"/>
      <c r="J143" s="377"/>
      <c r="K143" s="374"/>
    </row>
    <row r="144" spans="1:11" ht="40.5" customHeight="1">
      <c r="A144" s="396"/>
      <c r="B144" s="348"/>
      <c r="C144" s="353"/>
      <c r="D144" s="354"/>
      <c r="E144" s="362"/>
      <c r="F144" s="362"/>
      <c r="G144" s="362"/>
      <c r="H144" s="343"/>
      <c r="I144" s="343"/>
      <c r="J144" s="380"/>
      <c r="K144" s="387"/>
    </row>
    <row r="145" spans="1:11" ht="14.25">
      <c r="A145" s="397"/>
      <c r="B145" s="4" t="s">
        <v>8</v>
      </c>
      <c r="C145" s="337">
        <f>SUM(H142:H142)</f>
        <v>16505.98</v>
      </c>
      <c r="D145" s="338"/>
      <c r="E145" s="338"/>
      <c r="F145" s="338"/>
      <c r="G145" s="338"/>
      <c r="H145" s="339"/>
      <c r="I145" s="22">
        <f>SUM(I142:I142)</f>
        <v>16505.98</v>
      </c>
      <c r="J145" s="21">
        <f>SUM(J142:J142)</f>
        <v>16506</v>
      </c>
      <c r="K145" s="22">
        <v>16505.98</v>
      </c>
    </row>
    <row r="146" spans="1:11" ht="25.5" customHeight="1">
      <c r="A146" s="345">
        <v>24</v>
      </c>
      <c r="B146" s="346" t="s">
        <v>30</v>
      </c>
      <c r="C146" s="349" t="s">
        <v>58</v>
      </c>
      <c r="D146" s="350"/>
      <c r="E146" s="39">
        <v>600</v>
      </c>
      <c r="F146" s="39">
        <v>60016</v>
      </c>
      <c r="G146" s="39">
        <v>4270</v>
      </c>
      <c r="H146" s="71">
        <v>9586.99</v>
      </c>
      <c r="I146" s="71"/>
      <c r="J146" s="78">
        <v>9587</v>
      </c>
      <c r="K146" s="373"/>
    </row>
    <row r="147" spans="1:11" ht="18.75" customHeight="1">
      <c r="A147" s="345"/>
      <c r="B147" s="347"/>
      <c r="C147" s="388" t="s">
        <v>59</v>
      </c>
      <c r="D147" s="389"/>
      <c r="E147" s="363">
        <v>750</v>
      </c>
      <c r="F147" s="363">
        <v>75075</v>
      </c>
      <c r="G147" s="39">
        <v>4210</v>
      </c>
      <c r="H147" s="71">
        <v>0</v>
      </c>
      <c r="I147" s="71"/>
      <c r="J147" s="78">
        <v>0</v>
      </c>
      <c r="K147" s="374"/>
    </row>
    <row r="148" spans="1:11" ht="16.5" customHeight="1">
      <c r="A148" s="345"/>
      <c r="B148" s="347"/>
      <c r="C148" s="390"/>
      <c r="D148" s="391"/>
      <c r="E148" s="364"/>
      <c r="F148" s="364"/>
      <c r="G148" s="39">
        <v>4300</v>
      </c>
      <c r="H148" s="71">
        <v>500</v>
      </c>
      <c r="I148" s="71"/>
      <c r="J148" s="78">
        <v>500</v>
      </c>
      <c r="K148" s="374"/>
    </row>
    <row r="149" spans="1:11" ht="14.25">
      <c r="A149" s="345"/>
      <c r="B149" s="4" t="s">
        <v>8</v>
      </c>
      <c r="C149" s="355">
        <f>SUM(H146:H148)</f>
        <v>10086.99</v>
      </c>
      <c r="D149" s="356"/>
      <c r="E149" s="356"/>
      <c r="F149" s="356"/>
      <c r="G149" s="356"/>
      <c r="H149" s="357"/>
      <c r="I149" s="22">
        <f>SUM(I146:I148)</f>
        <v>0</v>
      </c>
      <c r="J149" s="21">
        <f>SUM(J146:J148)</f>
        <v>10087</v>
      </c>
      <c r="K149" s="22">
        <v>10086.99</v>
      </c>
    </row>
    <row r="150" spans="1:11" ht="38.25" customHeight="1">
      <c r="A150" s="345">
        <v>25</v>
      </c>
      <c r="B150" s="69" t="s">
        <v>31</v>
      </c>
      <c r="C150" s="349" t="s">
        <v>57</v>
      </c>
      <c r="D150" s="350"/>
      <c r="E150" s="39">
        <v>926</v>
      </c>
      <c r="F150" s="39">
        <v>92695</v>
      </c>
      <c r="G150" s="39">
        <v>6050</v>
      </c>
      <c r="H150" s="32">
        <v>32749.95</v>
      </c>
      <c r="I150" s="71">
        <v>32749.95</v>
      </c>
      <c r="J150" s="78">
        <v>32750</v>
      </c>
      <c r="K150" s="64"/>
    </row>
    <row r="151" spans="1:11" ht="15">
      <c r="A151" s="345"/>
      <c r="B151" s="4" t="s">
        <v>8</v>
      </c>
      <c r="C151" s="382">
        <f>SUM(H150:H150)</f>
        <v>32749.95</v>
      </c>
      <c r="D151" s="383"/>
      <c r="E151" s="383"/>
      <c r="F151" s="383"/>
      <c r="G151" s="383"/>
      <c r="H151" s="384"/>
      <c r="I151" s="22">
        <f>SUM(I150:I150)</f>
        <v>32749.95</v>
      </c>
      <c r="J151" s="21">
        <f>SUM(J150:J150)</f>
        <v>32750</v>
      </c>
      <c r="K151" s="22">
        <v>32749.95</v>
      </c>
    </row>
    <row r="152" spans="1:11" ht="7.5" customHeight="1">
      <c r="A152" s="345">
        <v>26</v>
      </c>
      <c r="B152" s="346" t="s">
        <v>32</v>
      </c>
      <c r="C152" s="351" t="s">
        <v>60</v>
      </c>
      <c r="D152" s="352"/>
      <c r="E152" s="363">
        <v>700</v>
      </c>
      <c r="F152" s="363">
        <v>70005</v>
      </c>
      <c r="G152" s="363">
        <v>4270</v>
      </c>
      <c r="H152" s="367">
        <v>7500</v>
      </c>
      <c r="I152" s="367"/>
      <c r="J152" s="370">
        <v>7500</v>
      </c>
      <c r="K152" s="373"/>
    </row>
    <row r="153" spans="1:11" ht="10.5" customHeight="1" hidden="1">
      <c r="A153" s="345"/>
      <c r="B153" s="347"/>
      <c r="C153" s="385"/>
      <c r="D153" s="386"/>
      <c r="E153" s="381"/>
      <c r="F153" s="381"/>
      <c r="G153" s="381"/>
      <c r="H153" s="368"/>
      <c r="I153" s="368"/>
      <c r="J153" s="371"/>
      <c r="K153" s="374"/>
    </row>
    <row r="154" spans="1:11" ht="6" customHeight="1">
      <c r="A154" s="345"/>
      <c r="B154" s="347"/>
      <c r="C154" s="385"/>
      <c r="D154" s="386"/>
      <c r="E154" s="381"/>
      <c r="F154" s="381"/>
      <c r="G154" s="381"/>
      <c r="H154" s="368"/>
      <c r="I154" s="368"/>
      <c r="J154" s="371"/>
      <c r="K154" s="374"/>
    </row>
    <row r="155" spans="1:11" ht="4.5" customHeight="1">
      <c r="A155" s="345"/>
      <c r="B155" s="347"/>
      <c r="C155" s="385"/>
      <c r="D155" s="386"/>
      <c r="E155" s="364"/>
      <c r="F155" s="364"/>
      <c r="G155" s="364"/>
      <c r="H155" s="369"/>
      <c r="I155" s="369"/>
      <c r="J155" s="372"/>
      <c r="K155" s="374"/>
    </row>
    <row r="156" spans="1:11" ht="21" customHeight="1">
      <c r="A156" s="345"/>
      <c r="B156" s="347"/>
      <c r="C156" s="353"/>
      <c r="D156" s="354"/>
      <c r="E156" s="38">
        <v>921</v>
      </c>
      <c r="F156" s="38">
        <v>92195</v>
      </c>
      <c r="G156" s="37">
        <v>4210</v>
      </c>
      <c r="H156" s="40"/>
      <c r="I156" s="40"/>
      <c r="J156" s="45"/>
      <c r="K156" s="374"/>
    </row>
    <row r="157" spans="1:11" ht="14.25" customHeight="1">
      <c r="A157" s="345"/>
      <c r="B157" s="347"/>
      <c r="C157" s="351" t="s">
        <v>61</v>
      </c>
      <c r="D157" s="352"/>
      <c r="E157" s="362">
        <v>600</v>
      </c>
      <c r="F157" s="362">
        <v>60016</v>
      </c>
      <c r="G157" s="363">
        <v>4270</v>
      </c>
      <c r="H157" s="342">
        <v>5029.98</v>
      </c>
      <c r="I157" s="342"/>
      <c r="J157" s="376">
        <v>5030</v>
      </c>
      <c r="K157" s="374"/>
    </row>
    <row r="158" spans="1:11" ht="15" customHeight="1" hidden="1">
      <c r="A158" s="345"/>
      <c r="B158" s="347"/>
      <c r="C158" s="385"/>
      <c r="D158" s="386"/>
      <c r="E158" s="362"/>
      <c r="F158" s="362"/>
      <c r="G158" s="381"/>
      <c r="H158" s="375"/>
      <c r="I158" s="375"/>
      <c r="J158" s="377"/>
      <c r="K158" s="374"/>
    </row>
    <row r="159" spans="1:11" ht="12.75" customHeight="1">
      <c r="A159" s="345"/>
      <c r="B159" s="347"/>
      <c r="C159" s="385"/>
      <c r="D159" s="386"/>
      <c r="E159" s="363"/>
      <c r="F159" s="363"/>
      <c r="G159" s="381"/>
      <c r="H159" s="375"/>
      <c r="I159" s="375"/>
      <c r="J159" s="377"/>
      <c r="K159" s="374"/>
    </row>
    <row r="160" spans="1:11" ht="33" customHeight="1">
      <c r="A160" s="345"/>
      <c r="B160" s="348"/>
      <c r="C160" s="349" t="s">
        <v>91</v>
      </c>
      <c r="D160" s="350"/>
      <c r="E160" s="39">
        <v>926</v>
      </c>
      <c r="F160" s="39">
        <v>92695</v>
      </c>
      <c r="G160" s="36">
        <v>6050</v>
      </c>
      <c r="H160" s="71">
        <v>4500</v>
      </c>
      <c r="I160" s="71">
        <v>4500</v>
      </c>
      <c r="J160" s="78">
        <v>4500</v>
      </c>
      <c r="K160" s="22"/>
    </row>
    <row r="161" spans="1:11" ht="15">
      <c r="A161" s="345"/>
      <c r="B161" s="4" t="s">
        <v>8</v>
      </c>
      <c r="C161" s="382">
        <f>SUM(H152:H160)</f>
        <v>17029.98</v>
      </c>
      <c r="D161" s="383"/>
      <c r="E161" s="383"/>
      <c r="F161" s="383"/>
      <c r="G161" s="383"/>
      <c r="H161" s="384"/>
      <c r="I161" s="22">
        <f>SUM(I152:I160)</f>
        <v>4500</v>
      </c>
      <c r="J161" s="21">
        <f>SUM(J152:J160)</f>
        <v>17030</v>
      </c>
      <c r="K161" s="22">
        <v>17029.98</v>
      </c>
    </row>
    <row r="162" spans="1:11" ht="47.25" customHeight="1">
      <c r="A162" s="345">
        <v>27</v>
      </c>
      <c r="B162" s="346" t="s">
        <v>33</v>
      </c>
      <c r="C162" s="349" t="s">
        <v>62</v>
      </c>
      <c r="D162" s="350"/>
      <c r="E162" s="39">
        <v>926</v>
      </c>
      <c r="F162" s="39">
        <v>92695</v>
      </c>
      <c r="G162" s="39">
        <v>6050</v>
      </c>
      <c r="H162" s="71">
        <v>10634</v>
      </c>
      <c r="I162" s="71">
        <v>10634</v>
      </c>
      <c r="J162" s="78">
        <v>10634</v>
      </c>
      <c r="K162" s="373"/>
    </row>
    <row r="163" spans="1:11" ht="12.75" customHeight="1">
      <c r="A163" s="345"/>
      <c r="B163" s="347"/>
      <c r="C163" s="351" t="s">
        <v>63</v>
      </c>
      <c r="D163" s="352"/>
      <c r="E163" s="362">
        <v>750</v>
      </c>
      <c r="F163" s="362">
        <v>75075</v>
      </c>
      <c r="G163" s="363">
        <v>4300</v>
      </c>
      <c r="H163" s="342">
        <v>500</v>
      </c>
      <c r="I163" s="342"/>
      <c r="J163" s="376">
        <v>500</v>
      </c>
      <c r="K163" s="374"/>
    </row>
    <row r="164" spans="1:11" ht="3" customHeight="1">
      <c r="A164" s="345"/>
      <c r="B164" s="348"/>
      <c r="C164" s="353"/>
      <c r="D164" s="354"/>
      <c r="E164" s="362"/>
      <c r="F164" s="362"/>
      <c r="G164" s="364"/>
      <c r="H164" s="343"/>
      <c r="I164" s="343"/>
      <c r="J164" s="380"/>
      <c r="K164" s="65"/>
    </row>
    <row r="165" spans="1:11" ht="14.25">
      <c r="A165" s="345"/>
      <c r="B165" s="4" t="s">
        <v>8</v>
      </c>
      <c r="C165" s="337">
        <f>SUM(H162:H163)</f>
        <v>11134</v>
      </c>
      <c r="D165" s="338"/>
      <c r="E165" s="338"/>
      <c r="F165" s="338"/>
      <c r="G165" s="338"/>
      <c r="H165" s="339"/>
      <c r="I165" s="22">
        <f>SUM(I162:I163)</f>
        <v>10634</v>
      </c>
      <c r="J165" s="21">
        <f>SUM(J162:J163)</f>
        <v>11134</v>
      </c>
      <c r="K165" s="22">
        <v>11134.98</v>
      </c>
    </row>
    <row r="166" spans="1:11" ht="30.75" customHeight="1">
      <c r="A166" s="345">
        <v>28</v>
      </c>
      <c r="B166" s="346" t="s">
        <v>34</v>
      </c>
      <c r="C166" s="340" t="s">
        <v>90</v>
      </c>
      <c r="D166" s="341"/>
      <c r="E166" s="39">
        <v>600</v>
      </c>
      <c r="F166" s="39">
        <v>60016</v>
      </c>
      <c r="G166" s="39">
        <v>6050</v>
      </c>
      <c r="H166" s="80">
        <v>4500</v>
      </c>
      <c r="I166" s="80">
        <v>4500</v>
      </c>
      <c r="J166" s="81">
        <v>4500</v>
      </c>
      <c r="K166" s="373"/>
    </row>
    <row r="167" spans="1:11" ht="33" customHeight="1">
      <c r="A167" s="345"/>
      <c r="B167" s="347"/>
      <c r="C167" s="340" t="s">
        <v>92</v>
      </c>
      <c r="D167" s="341"/>
      <c r="E167" s="39">
        <v>600</v>
      </c>
      <c r="F167" s="39">
        <v>60016</v>
      </c>
      <c r="G167" s="36">
        <v>6050</v>
      </c>
      <c r="H167" s="82">
        <v>4500</v>
      </c>
      <c r="I167" s="82">
        <v>4500</v>
      </c>
      <c r="J167" s="83">
        <v>4500</v>
      </c>
      <c r="K167" s="374"/>
    </row>
    <row r="168" spans="1:11" ht="36" customHeight="1">
      <c r="A168" s="345"/>
      <c r="B168" s="347"/>
      <c r="C168" s="340" t="s">
        <v>45</v>
      </c>
      <c r="D168" s="341"/>
      <c r="E168" s="39">
        <v>600</v>
      </c>
      <c r="F168" s="39">
        <v>60016</v>
      </c>
      <c r="G168" s="36">
        <v>4270</v>
      </c>
      <c r="H168" s="67">
        <v>8000</v>
      </c>
      <c r="I168" s="67"/>
      <c r="J168" s="61">
        <v>8000</v>
      </c>
      <c r="K168" s="374"/>
    </row>
    <row r="169" spans="1:11" ht="15" customHeight="1">
      <c r="A169" s="345"/>
      <c r="B169" s="347"/>
      <c r="C169" s="358" t="s">
        <v>46</v>
      </c>
      <c r="D169" s="359"/>
      <c r="E169" s="362">
        <v>926</v>
      </c>
      <c r="F169" s="362">
        <v>92695</v>
      </c>
      <c r="G169" s="363">
        <v>6050</v>
      </c>
      <c r="H169" s="365">
        <v>15291.45</v>
      </c>
      <c r="I169" s="365">
        <v>15291.45</v>
      </c>
      <c r="J169" s="378">
        <f>11991+3300</f>
        <v>15291</v>
      </c>
      <c r="K169" s="374"/>
    </row>
    <row r="170" spans="1:11" ht="27" customHeight="1">
      <c r="A170" s="345"/>
      <c r="B170" s="348"/>
      <c r="C170" s="360"/>
      <c r="D170" s="361"/>
      <c r="E170" s="362"/>
      <c r="F170" s="362"/>
      <c r="G170" s="364"/>
      <c r="H170" s="366"/>
      <c r="I170" s="366"/>
      <c r="J170" s="379"/>
      <c r="K170" s="374"/>
    </row>
    <row r="171" spans="1:11" ht="14.25">
      <c r="A171" s="345"/>
      <c r="B171" s="4" t="s">
        <v>8</v>
      </c>
      <c r="C171" s="355">
        <f>SUM(H166:H170)</f>
        <v>32291.45</v>
      </c>
      <c r="D171" s="356"/>
      <c r="E171" s="356"/>
      <c r="F171" s="356"/>
      <c r="G171" s="356"/>
      <c r="H171" s="357"/>
      <c r="I171" s="22">
        <f>SUM(I166:I170)</f>
        <v>24291.45</v>
      </c>
      <c r="J171" s="21">
        <f>SUM(J166:J170)</f>
        <v>32291</v>
      </c>
      <c r="K171" s="22">
        <v>32291.45</v>
      </c>
    </row>
    <row r="172" spans="1:14" ht="15">
      <c r="A172" s="344" t="s">
        <v>37</v>
      </c>
      <c r="B172" s="344"/>
      <c r="C172" s="344"/>
      <c r="D172" s="344"/>
      <c r="E172" s="344"/>
      <c r="F172" s="344"/>
      <c r="G172" s="344"/>
      <c r="H172" s="22">
        <f>SUM(C12,C22,C28,C34,C37,C43,C49,C59,C65,C70,C75,C77,C83,C95,C97,C109,C114,C119,C124,C128,C132,C141,C145,C149,C151,C161,C165,C171)</f>
        <v>514840.35</v>
      </c>
      <c r="I172" s="22">
        <f>SUM(I171,I165,I161,I151,I149,I145,I141,I132,I128,I124,I119,I114,I109,I97,I95,I83,I77,I75,I70,I65,I59,I49,I43,I37,I34,I28,I22,I12)</f>
        <v>425741.61999999994</v>
      </c>
      <c r="J172" s="21">
        <f>SUM(J171,J165,J161,J151,J149,J145,J141,J132,J128,J124,J119,J114,J109,J97,J95,J83,J77,J75,J70,J65,J59,J49,J43,J37,J34,J28,J22,J12)</f>
        <v>514840.19</v>
      </c>
      <c r="K172" s="22">
        <f>SUM(K9:K171)</f>
        <v>514927.4999999999</v>
      </c>
      <c r="L172" s="3"/>
      <c r="M172" s="3"/>
      <c r="N172" s="3"/>
    </row>
    <row r="174" ht="15">
      <c r="B174" s="14"/>
    </row>
    <row r="186" spans="6:7" ht="15">
      <c r="F186" s="44"/>
      <c r="G186" s="44"/>
    </row>
    <row r="201" spans="6:7" ht="15">
      <c r="F201" s="44"/>
      <c r="G201" s="44"/>
    </row>
  </sheetData>
  <sheetProtection/>
  <mergeCells count="327">
    <mergeCell ref="H1:I1"/>
    <mergeCell ref="H2:J2"/>
    <mergeCell ref="H3:I3"/>
    <mergeCell ref="H4:I4"/>
    <mergeCell ref="C8:D8"/>
    <mergeCell ref="A9:A12"/>
    <mergeCell ref="B9:B11"/>
    <mergeCell ref="C9:D9"/>
    <mergeCell ref="K9:K11"/>
    <mergeCell ref="C10:D11"/>
    <mergeCell ref="E10:E11"/>
    <mergeCell ref="F10:F11"/>
    <mergeCell ref="C12:H12"/>
    <mergeCell ref="A13:A22"/>
    <mergeCell ref="B13:B21"/>
    <mergeCell ref="C13:D17"/>
    <mergeCell ref="E13:E17"/>
    <mergeCell ref="F13:F17"/>
    <mergeCell ref="G13:G17"/>
    <mergeCell ref="H13:H17"/>
    <mergeCell ref="I13:I17"/>
    <mergeCell ref="J13:J17"/>
    <mergeCell ref="K13:K21"/>
    <mergeCell ref="C18:D18"/>
    <mergeCell ref="C19:D19"/>
    <mergeCell ref="C20:D21"/>
    <mergeCell ref="E20:E21"/>
    <mergeCell ref="F20:F21"/>
    <mergeCell ref="C22:H22"/>
    <mergeCell ref="A23:A28"/>
    <mergeCell ref="B23:B27"/>
    <mergeCell ref="C23:D27"/>
    <mergeCell ref="E23:E27"/>
    <mergeCell ref="F23:F27"/>
    <mergeCell ref="G23:G27"/>
    <mergeCell ref="H23:H27"/>
    <mergeCell ref="I23:I27"/>
    <mergeCell ref="J23:J27"/>
    <mergeCell ref="K23:K27"/>
    <mergeCell ref="C28:H28"/>
    <mergeCell ref="A29:A34"/>
    <mergeCell ref="B29:B33"/>
    <mergeCell ref="C29:D33"/>
    <mergeCell ref="E29:E33"/>
    <mergeCell ref="F29:F33"/>
    <mergeCell ref="G29:G33"/>
    <mergeCell ref="H29:H33"/>
    <mergeCell ref="I29:I33"/>
    <mergeCell ref="J29:J33"/>
    <mergeCell ref="K29:K33"/>
    <mergeCell ref="C34:H34"/>
    <mergeCell ref="A35:A37"/>
    <mergeCell ref="B35:B36"/>
    <mergeCell ref="C35:D35"/>
    <mergeCell ref="C36:D36"/>
    <mergeCell ref="C37:H37"/>
    <mergeCell ref="A38:A43"/>
    <mergeCell ref="B38:B42"/>
    <mergeCell ref="C38:D41"/>
    <mergeCell ref="E38:E41"/>
    <mergeCell ref="F38:F41"/>
    <mergeCell ref="G38:G41"/>
    <mergeCell ref="H38:H41"/>
    <mergeCell ref="I38:I41"/>
    <mergeCell ref="J38:J41"/>
    <mergeCell ref="K38:K42"/>
    <mergeCell ref="C42:D42"/>
    <mergeCell ref="C43:H43"/>
    <mergeCell ref="A44:A49"/>
    <mergeCell ref="B44:B48"/>
    <mergeCell ref="C44:D45"/>
    <mergeCell ref="E44:E45"/>
    <mergeCell ref="F44:F45"/>
    <mergeCell ref="G44:G45"/>
    <mergeCell ref="H44:H45"/>
    <mergeCell ref="I44:I45"/>
    <mergeCell ref="J44:J45"/>
    <mergeCell ref="K44:K47"/>
    <mergeCell ref="C46:D48"/>
    <mergeCell ref="E46:E48"/>
    <mergeCell ref="F46:F48"/>
    <mergeCell ref="G46:G47"/>
    <mergeCell ref="H46:H47"/>
    <mergeCell ref="I46:I47"/>
    <mergeCell ref="J46:J47"/>
    <mergeCell ref="C49:H49"/>
    <mergeCell ref="A50:A59"/>
    <mergeCell ref="B50:B58"/>
    <mergeCell ref="C50:D54"/>
    <mergeCell ref="E50:E54"/>
    <mergeCell ref="F50:F54"/>
    <mergeCell ref="G50:G54"/>
    <mergeCell ref="H50:H54"/>
    <mergeCell ref="I50:I54"/>
    <mergeCell ref="J50:J54"/>
    <mergeCell ref="K50:K57"/>
    <mergeCell ref="C55:D55"/>
    <mergeCell ref="C56:D58"/>
    <mergeCell ref="E56:E58"/>
    <mergeCell ref="F56:F58"/>
    <mergeCell ref="G56:G57"/>
    <mergeCell ref="C59:H59"/>
    <mergeCell ref="A60:A65"/>
    <mergeCell ref="B60:B63"/>
    <mergeCell ref="C60:D62"/>
    <mergeCell ref="E60:E62"/>
    <mergeCell ref="F60:F62"/>
    <mergeCell ref="G60:G62"/>
    <mergeCell ref="H60:H62"/>
    <mergeCell ref="C65:H65"/>
    <mergeCell ref="I60:I62"/>
    <mergeCell ref="J60:J62"/>
    <mergeCell ref="K60:K63"/>
    <mergeCell ref="C63:D64"/>
    <mergeCell ref="E63:E64"/>
    <mergeCell ref="F63:F64"/>
    <mergeCell ref="A66:A70"/>
    <mergeCell ref="B66:B69"/>
    <mergeCell ref="C66:D69"/>
    <mergeCell ref="E66:E69"/>
    <mergeCell ref="F66:F69"/>
    <mergeCell ref="G66:G69"/>
    <mergeCell ref="H66:H68"/>
    <mergeCell ref="I66:I68"/>
    <mergeCell ref="J66:J68"/>
    <mergeCell ref="K66:K68"/>
    <mergeCell ref="C70:H70"/>
    <mergeCell ref="A71:A75"/>
    <mergeCell ref="B71:B74"/>
    <mergeCell ref="C71:D71"/>
    <mergeCell ref="K71:K74"/>
    <mergeCell ref="C72:D72"/>
    <mergeCell ref="C73:D74"/>
    <mergeCell ref="E73:E74"/>
    <mergeCell ref="F73:F74"/>
    <mergeCell ref="C75:H75"/>
    <mergeCell ref="A76:A77"/>
    <mergeCell ref="C76:D76"/>
    <mergeCell ref="C77:H77"/>
    <mergeCell ref="K78:K82"/>
    <mergeCell ref="C81:D81"/>
    <mergeCell ref="C82:D82"/>
    <mergeCell ref="A78:A83"/>
    <mergeCell ref="B78:B82"/>
    <mergeCell ref="C78:D80"/>
    <mergeCell ref="E78:E80"/>
    <mergeCell ref="F78:F80"/>
    <mergeCell ref="G78:G80"/>
    <mergeCell ref="C83:H83"/>
    <mergeCell ref="H78:H80"/>
    <mergeCell ref="I78:I80"/>
    <mergeCell ref="J78:J80"/>
    <mergeCell ref="H84:H89"/>
    <mergeCell ref="I84:I89"/>
    <mergeCell ref="J84:J89"/>
    <mergeCell ref="K84:K94"/>
    <mergeCell ref="C90:D90"/>
    <mergeCell ref="C91:D91"/>
    <mergeCell ref="C92:D94"/>
    <mergeCell ref="E92:E94"/>
    <mergeCell ref="F92:F94"/>
    <mergeCell ref="G92:G93"/>
    <mergeCell ref="H92:H93"/>
    <mergeCell ref="I92:I93"/>
    <mergeCell ref="J92:J93"/>
    <mergeCell ref="C95:H95"/>
    <mergeCell ref="A96:A97"/>
    <mergeCell ref="C96:D96"/>
    <mergeCell ref="C97:H97"/>
    <mergeCell ref="A84:A95"/>
    <mergeCell ref="B84:B94"/>
    <mergeCell ref="C84:D89"/>
    <mergeCell ref="E84:E89"/>
    <mergeCell ref="F84:F89"/>
    <mergeCell ref="G84:G89"/>
    <mergeCell ref="A98:A109"/>
    <mergeCell ref="B98:B108"/>
    <mergeCell ref="C98:D105"/>
    <mergeCell ref="E98:E99"/>
    <mergeCell ref="F98:F99"/>
    <mergeCell ref="G98:G99"/>
    <mergeCell ref="C109:H109"/>
    <mergeCell ref="H98:H105"/>
    <mergeCell ref="I98:I105"/>
    <mergeCell ref="J98:J105"/>
    <mergeCell ref="K98:K107"/>
    <mergeCell ref="C106:D106"/>
    <mergeCell ref="C107:D108"/>
    <mergeCell ref="E107:E108"/>
    <mergeCell ref="F107:F108"/>
    <mergeCell ref="A110:A114"/>
    <mergeCell ref="B110:B113"/>
    <mergeCell ref="C110:D110"/>
    <mergeCell ref="K110:K112"/>
    <mergeCell ref="C111:D113"/>
    <mergeCell ref="E111:E113"/>
    <mergeCell ref="F111:F113"/>
    <mergeCell ref="G111:G113"/>
    <mergeCell ref="H111:H113"/>
    <mergeCell ref="I111:I113"/>
    <mergeCell ref="J111:J113"/>
    <mergeCell ref="C114:H114"/>
    <mergeCell ref="A115:A119"/>
    <mergeCell ref="B115:B118"/>
    <mergeCell ref="C115:D115"/>
    <mergeCell ref="K115:K118"/>
    <mergeCell ref="C116:D118"/>
    <mergeCell ref="E116:E118"/>
    <mergeCell ref="F116:F118"/>
    <mergeCell ref="G117:G118"/>
    <mergeCell ref="C119:H119"/>
    <mergeCell ref="A120:A124"/>
    <mergeCell ref="B120:B123"/>
    <mergeCell ref="C120:D120"/>
    <mergeCell ref="K120:K123"/>
    <mergeCell ref="C122:D122"/>
    <mergeCell ref="C123:D123"/>
    <mergeCell ref="C124:H124"/>
    <mergeCell ref="A125:A128"/>
    <mergeCell ref="B125:B127"/>
    <mergeCell ref="C125:D127"/>
    <mergeCell ref="E125:E127"/>
    <mergeCell ref="F125:F127"/>
    <mergeCell ref="G125:G127"/>
    <mergeCell ref="H125:H127"/>
    <mergeCell ref="I125:I127"/>
    <mergeCell ref="J125:J127"/>
    <mergeCell ref="K125:K127"/>
    <mergeCell ref="C128:H128"/>
    <mergeCell ref="A129:A132"/>
    <mergeCell ref="B129:B131"/>
    <mergeCell ref="C129:D131"/>
    <mergeCell ref="E129:E131"/>
    <mergeCell ref="F129:F131"/>
    <mergeCell ref="G129:G131"/>
    <mergeCell ref="H129:H131"/>
    <mergeCell ref="I129:I131"/>
    <mergeCell ref="J129:J131"/>
    <mergeCell ref="K129:K131"/>
    <mergeCell ref="C132:H132"/>
    <mergeCell ref="H138:H139"/>
    <mergeCell ref="A133:A141"/>
    <mergeCell ref="B133:B140"/>
    <mergeCell ref="C133:D136"/>
    <mergeCell ref="E133:E136"/>
    <mergeCell ref="F133:F136"/>
    <mergeCell ref="G133:G136"/>
    <mergeCell ref="H142:H144"/>
    <mergeCell ref="H133:H136"/>
    <mergeCell ref="I133:I136"/>
    <mergeCell ref="J133:J136"/>
    <mergeCell ref="K133:K139"/>
    <mergeCell ref="C137:D137"/>
    <mergeCell ref="C138:D140"/>
    <mergeCell ref="E138:E140"/>
    <mergeCell ref="F138:F140"/>
    <mergeCell ref="G138:G139"/>
    <mergeCell ref="E147:E148"/>
    <mergeCell ref="I138:I139"/>
    <mergeCell ref="J138:J139"/>
    <mergeCell ref="C141:H141"/>
    <mergeCell ref="A142:A145"/>
    <mergeCell ref="B142:B144"/>
    <mergeCell ref="C142:D144"/>
    <mergeCell ref="E142:E144"/>
    <mergeCell ref="F142:F144"/>
    <mergeCell ref="G142:G144"/>
    <mergeCell ref="E157:E159"/>
    <mergeCell ref="I142:I144"/>
    <mergeCell ref="J142:J144"/>
    <mergeCell ref="K142:K144"/>
    <mergeCell ref="C145:H145"/>
    <mergeCell ref="A146:A149"/>
    <mergeCell ref="B146:B148"/>
    <mergeCell ref="C146:D146"/>
    <mergeCell ref="K146:K148"/>
    <mergeCell ref="C147:D148"/>
    <mergeCell ref="C161:H161"/>
    <mergeCell ref="A150:A151"/>
    <mergeCell ref="C150:D150"/>
    <mergeCell ref="C151:H151"/>
    <mergeCell ref="A152:A161"/>
    <mergeCell ref="B152:B160"/>
    <mergeCell ref="C152:D156"/>
    <mergeCell ref="E152:E155"/>
    <mergeCell ref="F152:F155"/>
    <mergeCell ref="C157:D159"/>
    <mergeCell ref="K166:K170"/>
    <mergeCell ref="F157:F159"/>
    <mergeCell ref="G157:G159"/>
    <mergeCell ref="H157:H159"/>
    <mergeCell ref="F147:F148"/>
    <mergeCell ref="C149:H149"/>
    <mergeCell ref="E163:E164"/>
    <mergeCell ref="G152:G155"/>
    <mergeCell ref="H152:H155"/>
    <mergeCell ref="C160:D160"/>
    <mergeCell ref="H169:H170"/>
    <mergeCell ref="I152:I155"/>
    <mergeCell ref="J152:J155"/>
    <mergeCell ref="K152:K159"/>
    <mergeCell ref="I169:I170"/>
    <mergeCell ref="I157:I159"/>
    <mergeCell ref="J157:J159"/>
    <mergeCell ref="J169:J170"/>
    <mergeCell ref="K162:K163"/>
    <mergeCell ref="J163:J164"/>
    <mergeCell ref="C162:D162"/>
    <mergeCell ref="C163:D164"/>
    <mergeCell ref="C171:H171"/>
    <mergeCell ref="C169:D170"/>
    <mergeCell ref="E169:E170"/>
    <mergeCell ref="F163:F164"/>
    <mergeCell ref="G163:G164"/>
    <mergeCell ref="C167:D167"/>
    <mergeCell ref="F169:F170"/>
    <mergeCell ref="G169:G170"/>
    <mergeCell ref="C165:H165"/>
    <mergeCell ref="C168:D168"/>
    <mergeCell ref="H163:H164"/>
    <mergeCell ref="I163:I164"/>
    <mergeCell ref="A172:G172"/>
    <mergeCell ref="A166:A171"/>
    <mergeCell ref="B166:B170"/>
    <mergeCell ref="C166:D166"/>
    <mergeCell ref="A162:A165"/>
    <mergeCell ref="B162:B164"/>
  </mergeCells>
  <printOptions/>
  <pageMargins left="0.25" right="0.25" top="0.75" bottom="0.75" header="0.3" footer="0.3"/>
  <pageSetup horizontalDpi="600" verticalDpi="600" orientation="landscape" paperSize="9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Kwidzyn</dc:creator>
  <cp:keywords/>
  <dc:description/>
  <cp:lastModifiedBy>kjaranowska</cp:lastModifiedBy>
  <cp:lastPrinted>2018-03-01T10:01:44Z</cp:lastPrinted>
  <dcterms:created xsi:type="dcterms:W3CDTF">2015-09-28T10:40:06Z</dcterms:created>
  <dcterms:modified xsi:type="dcterms:W3CDTF">2018-03-27T12:25:41Z</dcterms:modified>
  <cp:category/>
  <cp:version/>
  <cp:contentType/>
  <cp:contentStatus/>
</cp:coreProperties>
</file>